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rok\Downloads\"/>
    </mc:Choice>
  </mc:AlternateContent>
  <xr:revisionPtr revIDLastSave="0" documentId="13_ncr:1_{32400F54-2CC5-4DFD-AA07-EFC0C02ABC27}" xr6:coauthVersionLast="47" xr6:coauthVersionMax="47" xr10:uidLastSave="{00000000-0000-0000-0000-000000000000}"/>
  <bookViews>
    <workbookView xWindow="1470" yWindow="-15930" windowWidth="24975" windowHeight="14415" xr2:uid="{00000000-000D-0000-FFFF-FFFF00000000}"/>
  </bookViews>
  <sheets>
    <sheet name="Input" sheetId="2" r:id="rId1"/>
    <sheet name="日本語" sheetId="1" r:id="rId2"/>
    <sheet name="English" sheetId="3" r:id="rId3"/>
    <sheet name="Created by Day One Tax" sheetId="4" r:id="rId4"/>
  </sheets>
  <definedNames>
    <definedName name="_xlnm.Print_Titles" localSheetId="2">English!$12:$12</definedName>
    <definedName name="_xlnm.Print_Titles" localSheetId="1">日本語!$12:$12</definedName>
    <definedName name="会社_名" localSheetId="2">English!#REF!</definedName>
    <definedName name="会社_名">日本語!#REF!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K11" i="2"/>
  <c r="F11" i="1"/>
  <c r="M14" i="2"/>
  <c r="K10" i="2"/>
  <c r="F10" i="3" s="1"/>
  <c r="K9" i="2"/>
  <c r="K7" i="2"/>
  <c r="F7" i="3" s="1"/>
  <c r="K6" i="2"/>
  <c r="E12" i="3"/>
  <c r="D12" i="3"/>
  <c r="B34" i="3"/>
  <c r="B30" i="3"/>
  <c r="B22" i="3"/>
  <c r="B21" i="3"/>
  <c r="B20" i="3"/>
  <c r="B19" i="3"/>
  <c r="B18" i="3"/>
  <c r="B17" i="3"/>
  <c r="B16" i="3"/>
  <c r="B15" i="3"/>
  <c r="B14" i="3"/>
  <c r="B13" i="3"/>
  <c r="C22" i="3"/>
  <c r="C21" i="3"/>
  <c r="C20" i="3"/>
  <c r="C19" i="3"/>
  <c r="C18" i="3"/>
  <c r="C17" i="3"/>
  <c r="C16" i="3"/>
  <c r="C15" i="3"/>
  <c r="C14" i="3"/>
  <c r="C13" i="3"/>
  <c r="B12" i="3"/>
  <c r="B8" i="3"/>
  <c r="F9" i="3"/>
  <c r="E8" i="3"/>
  <c r="F6" i="3"/>
  <c r="E5" i="3"/>
  <c r="B3" i="3"/>
  <c r="B2" i="3"/>
  <c r="A1" i="3"/>
  <c r="D27" i="3"/>
  <c r="F27" i="3" s="1"/>
  <c r="E22" i="3"/>
  <c r="D22" i="3"/>
  <c r="F22" i="3" s="1"/>
  <c r="E21" i="3"/>
  <c r="D21" i="3"/>
  <c r="E20" i="3"/>
  <c r="D20" i="3"/>
  <c r="F20" i="3" s="1"/>
  <c r="E19" i="3"/>
  <c r="D19" i="3"/>
  <c r="F19" i="3" s="1"/>
  <c r="E18" i="3"/>
  <c r="D18" i="3"/>
  <c r="F18" i="3" s="1"/>
  <c r="E17" i="3"/>
  <c r="D17" i="3"/>
  <c r="F17" i="3" s="1"/>
  <c r="E16" i="3"/>
  <c r="D16" i="3"/>
  <c r="F16" i="3" s="1"/>
  <c r="E15" i="3"/>
  <c r="D15" i="3"/>
  <c r="F15" i="3" s="1"/>
  <c r="E14" i="3"/>
  <c r="D14" i="3"/>
  <c r="F14" i="3" s="1"/>
  <c r="E13" i="3"/>
  <c r="D13" i="3"/>
  <c r="R15" i="2"/>
  <c r="R18" i="2"/>
  <c r="R22" i="2"/>
  <c r="R23" i="2"/>
  <c r="Q17" i="2"/>
  <c r="Q21" i="2"/>
  <c r="Q22" i="2"/>
  <c r="P23" i="2"/>
  <c r="P22" i="2"/>
  <c r="P21" i="2"/>
  <c r="P20" i="2"/>
  <c r="P19" i="2"/>
  <c r="P18" i="2"/>
  <c r="P17" i="2"/>
  <c r="P16" i="2"/>
  <c r="P15" i="2"/>
  <c r="P14" i="2"/>
  <c r="O23" i="2"/>
  <c r="O22" i="2"/>
  <c r="O21" i="2"/>
  <c r="O20" i="2"/>
  <c r="O19" i="2"/>
  <c r="O18" i="2"/>
  <c r="O17" i="2"/>
  <c r="O16" i="2"/>
  <c r="O15" i="2"/>
  <c r="O14" i="2"/>
  <c r="M23" i="2"/>
  <c r="M22" i="2"/>
  <c r="M21" i="2"/>
  <c r="M20" i="2"/>
  <c r="M19" i="2"/>
  <c r="M18" i="2"/>
  <c r="M17" i="2"/>
  <c r="M16" i="2"/>
  <c r="M15" i="2"/>
  <c r="C22" i="1"/>
  <c r="C21" i="1"/>
  <c r="C20" i="1"/>
  <c r="C19" i="1"/>
  <c r="C18" i="1"/>
  <c r="C17" i="1"/>
  <c r="C16" i="1"/>
  <c r="C15" i="1"/>
  <c r="C14" i="1"/>
  <c r="C13" i="1"/>
  <c r="B34" i="1"/>
  <c r="B30" i="1"/>
  <c r="H23" i="2"/>
  <c r="Q23" i="2" s="1"/>
  <c r="H22" i="2"/>
  <c r="H21" i="2"/>
  <c r="H20" i="2"/>
  <c r="Q20" i="2" s="1"/>
  <c r="H19" i="2"/>
  <c r="Q19" i="2" s="1"/>
  <c r="H18" i="2"/>
  <c r="Q18" i="2" s="1"/>
  <c r="H17" i="2"/>
  <c r="H16" i="2"/>
  <c r="D27" i="1" s="1"/>
  <c r="F27" i="1" s="1"/>
  <c r="H15" i="2"/>
  <c r="Q15" i="2" s="1"/>
  <c r="H14" i="2"/>
  <c r="D28" i="3" s="1"/>
  <c r="F28" i="3" s="1"/>
  <c r="I23" i="2"/>
  <c r="I22" i="2"/>
  <c r="I21" i="2"/>
  <c r="R21" i="2" s="1"/>
  <c r="I20" i="2"/>
  <c r="R20" i="2" s="1"/>
  <c r="I19" i="2"/>
  <c r="R19" i="2" s="1"/>
  <c r="I18" i="2"/>
  <c r="I17" i="2"/>
  <c r="R17" i="2" s="1"/>
  <c r="I16" i="2"/>
  <c r="R16" i="2" s="1"/>
  <c r="I15" i="2"/>
  <c r="I14" i="2"/>
  <c r="R14" i="2" s="1"/>
  <c r="E22" i="1"/>
  <c r="E21" i="1"/>
  <c r="E20" i="1"/>
  <c r="E19" i="1"/>
  <c r="E18" i="1"/>
  <c r="E17" i="1"/>
  <c r="E16" i="1"/>
  <c r="E15" i="1"/>
  <c r="E14" i="1"/>
  <c r="E13" i="1"/>
  <c r="D22" i="1"/>
  <c r="F22" i="1" s="1"/>
  <c r="D21" i="1"/>
  <c r="F21" i="1" s="1"/>
  <c r="D20" i="1"/>
  <c r="D19" i="1"/>
  <c r="D18" i="1"/>
  <c r="D17" i="1"/>
  <c r="D16" i="1"/>
  <c r="F16" i="1" s="1"/>
  <c r="D15" i="1"/>
  <c r="D14" i="1"/>
  <c r="D13" i="1"/>
  <c r="B22" i="1"/>
  <c r="B21" i="1"/>
  <c r="B20" i="1"/>
  <c r="B19" i="1"/>
  <c r="B18" i="1"/>
  <c r="B17" i="1"/>
  <c r="B16" i="1"/>
  <c r="B15" i="1"/>
  <c r="B14" i="1"/>
  <c r="B13" i="1"/>
  <c r="E12" i="1"/>
  <c r="D12" i="1"/>
  <c r="B12" i="1"/>
  <c r="B8" i="1"/>
  <c r="F10" i="1"/>
  <c r="F9" i="1"/>
  <c r="E8" i="1"/>
  <c r="F7" i="1"/>
  <c r="F6" i="1"/>
  <c r="E5" i="1"/>
  <c r="B3" i="1"/>
  <c r="B2" i="1"/>
  <c r="A1" i="1"/>
  <c r="Q16" i="2" l="1"/>
  <c r="F13" i="3"/>
  <c r="F21" i="3"/>
  <c r="D28" i="1"/>
  <c r="F28" i="1" s="1"/>
  <c r="F24" i="1" s="1"/>
  <c r="F24" i="3"/>
  <c r="Q14" i="2"/>
  <c r="F23" i="3"/>
  <c r="F25" i="3" s="1"/>
  <c r="F15" i="1"/>
  <c r="F19" i="1"/>
  <c r="F17" i="1"/>
  <c r="F20" i="1"/>
  <c r="F18" i="1"/>
  <c r="F14" i="1"/>
  <c r="F13" i="1"/>
  <c r="F23" i="1" l="1"/>
  <c r="F25" i="1" s="1"/>
</calcChain>
</file>

<file path=xl/sharedStrings.xml><?xml version="1.0" encoding="utf-8"?>
<sst xmlns="http://schemas.openxmlformats.org/spreadsheetml/2006/main" count="163" uniqueCount="154">
  <si>
    <t>金額</t>
  </si>
  <si>
    <t>電話番号</t>
    <phoneticPr fontId="17"/>
  </si>
  <si>
    <t>請求日</t>
    <rPh sb="0" eb="3">
      <t xml:space="preserve">セイキュウビ </t>
    </rPh>
    <phoneticPr fontId="17"/>
  </si>
  <si>
    <t>請求書No.</t>
    <rPh sb="0" eb="2">
      <t xml:space="preserve">セイキュウ </t>
    </rPh>
    <rPh sb="2" eb="3">
      <t xml:space="preserve">ショ </t>
    </rPh>
    <phoneticPr fontId="17"/>
  </si>
  <si>
    <t>Email</t>
    <phoneticPr fontId="17"/>
  </si>
  <si>
    <t>小計</t>
    <rPh sb="0" eb="2">
      <t xml:space="preserve">ショウケイ </t>
    </rPh>
    <phoneticPr fontId="17"/>
  </si>
  <si>
    <t>合計</t>
    <rPh sb="0" eb="2">
      <t xml:space="preserve">ゴウケイ </t>
    </rPh>
    <phoneticPr fontId="17"/>
  </si>
  <si>
    <t>振込先</t>
    <rPh sb="0" eb="3">
      <t xml:space="preserve">フリコミサキ </t>
    </rPh>
    <phoneticPr fontId="17"/>
  </si>
  <si>
    <t>備考</t>
    <rPh sb="0" eb="2">
      <t xml:space="preserve">ビコウ </t>
    </rPh>
    <phoneticPr fontId="17"/>
  </si>
  <si>
    <t>軽減税率対象</t>
    <rPh sb="0" eb="4">
      <t xml:space="preserve">ケイゲンゼイリツ </t>
    </rPh>
    <rPh sb="4" eb="6">
      <t xml:space="preserve">タイショウ </t>
    </rPh>
    <phoneticPr fontId="17"/>
  </si>
  <si>
    <t>10%対象</t>
    <rPh sb="3" eb="5">
      <t xml:space="preserve">タイショウ </t>
    </rPh>
    <phoneticPr fontId="17"/>
  </si>
  <si>
    <t>8%対象</t>
    <rPh sb="2" eb="4">
      <t xml:space="preserve">タイショウ </t>
    </rPh>
    <phoneticPr fontId="17"/>
  </si>
  <si>
    <t>消費税</t>
    <rPh sb="0" eb="3">
      <t xml:space="preserve">ショウヒゼイ </t>
    </rPh>
    <phoneticPr fontId="17"/>
  </si>
  <si>
    <t>請求書</t>
    <rPh sb="0" eb="3">
      <t xml:space="preserve">セイキュウショ </t>
    </rPh>
    <phoneticPr fontId="17"/>
  </si>
  <si>
    <t>書類名称</t>
    <rPh sb="0" eb="2">
      <t xml:space="preserve">ショルイ </t>
    </rPh>
    <rPh sb="2" eb="4">
      <t xml:space="preserve">メイショウ </t>
    </rPh>
    <phoneticPr fontId="17"/>
  </si>
  <si>
    <t>請求先</t>
    <rPh sb="0" eb="3">
      <t xml:space="preserve">セイキュウサキ </t>
    </rPh>
    <phoneticPr fontId="17"/>
  </si>
  <si>
    <t>請求先住所</t>
    <rPh sb="0" eb="3">
      <t xml:space="preserve">セイキュウサキ </t>
    </rPh>
    <rPh sb="3" eb="5">
      <t xml:space="preserve">ジュウショ </t>
    </rPh>
    <phoneticPr fontId="17"/>
  </si>
  <si>
    <t>請求元</t>
    <rPh sb="0" eb="3">
      <t xml:space="preserve">セイキュウモト </t>
    </rPh>
    <phoneticPr fontId="17"/>
  </si>
  <si>
    <t>請求元住所</t>
    <rPh sb="0" eb="2">
      <t xml:space="preserve">セイキュウ </t>
    </rPh>
    <rPh sb="2" eb="3">
      <t xml:space="preserve">モト </t>
    </rPh>
    <rPh sb="3" eb="5">
      <t xml:space="preserve">ジュウショ </t>
    </rPh>
    <phoneticPr fontId="17"/>
  </si>
  <si>
    <t>件名</t>
    <rPh sb="0" eb="2">
      <t xml:space="preserve">ケンメイ </t>
    </rPh>
    <phoneticPr fontId="17"/>
  </si>
  <si>
    <t>「品目」欄</t>
    <rPh sb="1" eb="3">
      <t xml:space="preserve">ヒンモク </t>
    </rPh>
    <rPh sb="4" eb="5">
      <t xml:space="preserve">ラン </t>
    </rPh>
    <phoneticPr fontId="17"/>
  </si>
  <si>
    <t>品目1</t>
    <phoneticPr fontId="17"/>
  </si>
  <si>
    <t>品目2</t>
    <phoneticPr fontId="17"/>
  </si>
  <si>
    <t>品目3</t>
  </si>
  <si>
    <t>品目4</t>
  </si>
  <si>
    <t>品目5</t>
  </si>
  <si>
    <t>品目6</t>
  </si>
  <si>
    <t>品目7</t>
  </si>
  <si>
    <t>品目8</t>
  </si>
  <si>
    <t>品目9</t>
  </si>
  <si>
    <t>品目10</t>
  </si>
  <si>
    <t>「単価」欄</t>
    <rPh sb="1" eb="3">
      <t xml:space="preserve">タンカ </t>
    </rPh>
    <rPh sb="4" eb="5">
      <t xml:space="preserve">ラン </t>
    </rPh>
    <phoneticPr fontId="17"/>
  </si>
  <si>
    <t>単価1</t>
    <rPh sb="0" eb="2">
      <t xml:space="preserve">タンカ </t>
    </rPh>
    <phoneticPr fontId="17"/>
  </si>
  <si>
    <t>単価2</t>
    <rPh sb="0" eb="2">
      <t xml:space="preserve">タンカ </t>
    </rPh>
    <phoneticPr fontId="17"/>
  </si>
  <si>
    <t>単価3</t>
    <rPh sb="0" eb="2">
      <t xml:space="preserve">タンカ </t>
    </rPh>
    <phoneticPr fontId="17"/>
  </si>
  <si>
    <t>単価4</t>
    <rPh sb="0" eb="2">
      <t xml:space="preserve">タンカ </t>
    </rPh>
    <phoneticPr fontId="17"/>
  </si>
  <si>
    <t>単価5</t>
    <rPh sb="0" eb="2">
      <t xml:space="preserve">タンカ </t>
    </rPh>
    <phoneticPr fontId="17"/>
  </si>
  <si>
    <t>単価6</t>
    <rPh sb="0" eb="2">
      <t xml:space="preserve">タンカ </t>
    </rPh>
    <phoneticPr fontId="17"/>
  </si>
  <si>
    <t>単価7</t>
    <rPh sb="0" eb="2">
      <t xml:space="preserve">タンカ </t>
    </rPh>
    <phoneticPr fontId="17"/>
  </si>
  <si>
    <t>単価8</t>
    <rPh sb="0" eb="2">
      <t xml:space="preserve">タンカ </t>
    </rPh>
    <phoneticPr fontId="17"/>
  </si>
  <si>
    <t>単価9</t>
    <rPh sb="0" eb="2">
      <t xml:space="preserve">タンカ </t>
    </rPh>
    <phoneticPr fontId="17"/>
  </si>
  <si>
    <t>単価10</t>
    <rPh sb="0" eb="2">
      <t xml:space="preserve">タンカ </t>
    </rPh>
    <phoneticPr fontId="17"/>
  </si>
  <si>
    <t>「数量」欄</t>
    <rPh sb="1" eb="3">
      <t xml:space="preserve">スウリョウ </t>
    </rPh>
    <rPh sb="4" eb="5">
      <t xml:space="preserve">ラン </t>
    </rPh>
    <phoneticPr fontId="17"/>
  </si>
  <si>
    <t>数量1</t>
    <rPh sb="0" eb="2">
      <t xml:space="preserve">スウリョウ </t>
    </rPh>
    <phoneticPr fontId="17"/>
  </si>
  <si>
    <t>数量2</t>
    <rPh sb="0" eb="2">
      <t xml:space="preserve">スウリョウ </t>
    </rPh>
    <phoneticPr fontId="17"/>
  </si>
  <si>
    <t>数量3</t>
    <rPh sb="0" eb="2">
      <t xml:space="preserve">スウリョウ </t>
    </rPh>
    <phoneticPr fontId="17"/>
  </si>
  <si>
    <t>数量4</t>
    <rPh sb="0" eb="2">
      <t xml:space="preserve">スウリョウ </t>
    </rPh>
    <phoneticPr fontId="17"/>
  </si>
  <si>
    <t>数量5</t>
    <rPh sb="0" eb="2">
      <t xml:space="preserve">スウリョウ </t>
    </rPh>
    <phoneticPr fontId="17"/>
  </si>
  <si>
    <t>数量6</t>
    <rPh sb="0" eb="2">
      <t xml:space="preserve">スウリョウ </t>
    </rPh>
    <phoneticPr fontId="17"/>
  </si>
  <si>
    <t>数量7</t>
    <rPh sb="0" eb="2">
      <t xml:space="preserve">スウリョウ </t>
    </rPh>
    <phoneticPr fontId="17"/>
  </si>
  <si>
    <t>数量8</t>
    <rPh sb="0" eb="2">
      <t xml:space="preserve">スウリョウ </t>
    </rPh>
    <phoneticPr fontId="17"/>
  </si>
  <si>
    <t>数量9</t>
    <rPh sb="0" eb="2">
      <t xml:space="preserve">スウリョウ </t>
    </rPh>
    <phoneticPr fontId="17"/>
  </si>
  <si>
    <t>数量10</t>
    <rPh sb="0" eb="2">
      <t xml:space="preserve">スウリョウ </t>
    </rPh>
    <phoneticPr fontId="17"/>
  </si>
  <si>
    <t>ABC株式会社</t>
    <rPh sb="3" eb="7">
      <t xml:space="preserve">カブシキカイシャ </t>
    </rPh>
    <phoneticPr fontId="17"/>
  </si>
  <si>
    <t>東京都千代田区1-1-1 ABCビル10F</t>
    <rPh sb="0" eb="3">
      <t xml:space="preserve">トウキョウト </t>
    </rPh>
    <rPh sb="3" eb="7">
      <t xml:space="preserve">チヨダク </t>
    </rPh>
    <phoneticPr fontId="17"/>
  </si>
  <si>
    <t>山田商事株式会社</t>
    <rPh sb="0" eb="2">
      <t xml:space="preserve">ヤマダ </t>
    </rPh>
    <rPh sb="2" eb="4">
      <t xml:space="preserve">ショウジ </t>
    </rPh>
    <rPh sb="4" eb="8">
      <t>カブシキ</t>
    </rPh>
    <phoneticPr fontId="17"/>
  </si>
  <si>
    <t>三井住友銀行　〇〇支店　普通　12345678 ﾔﾏﾀﾞｼﾖｳｼﾞ(ｶ</t>
    <rPh sb="0" eb="4">
      <t>ミツイ</t>
    </rPh>
    <rPh sb="4" eb="6">
      <t xml:space="preserve">ギンコウ </t>
    </rPh>
    <rPh sb="9" eb="11">
      <t xml:space="preserve">シテｎ </t>
    </rPh>
    <rPh sb="12" eb="14">
      <t xml:space="preserve">フツウ </t>
    </rPh>
    <phoneticPr fontId="17"/>
  </si>
  <si>
    <t>東京都中央区1-1-1 山田ビル10F</t>
    <rPh sb="0" eb="3">
      <t xml:space="preserve">トウキョウト </t>
    </rPh>
    <rPh sb="3" eb="5">
      <t xml:space="preserve">チュウオウ </t>
    </rPh>
    <rPh sb="5" eb="6">
      <t xml:space="preserve">チヨダク </t>
    </rPh>
    <rPh sb="12" eb="14">
      <t xml:space="preserve">ヤマダ </t>
    </rPh>
    <phoneticPr fontId="17"/>
  </si>
  <si>
    <t>03-1000-2000</t>
    <phoneticPr fontId="17"/>
  </si>
  <si>
    <t>invoice@yamadashoji.com</t>
    <phoneticPr fontId="17"/>
  </si>
  <si>
    <t>税込</t>
    <rPh sb="0" eb="2">
      <t xml:space="preserve">ゼイコミ </t>
    </rPh>
    <phoneticPr fontId="17"/>
  </si>
  <si>
    <t>税抜</t>
    <rPh sb="0" eb="2">
      <t xml:space="preserve">ゼイヌキ </t>
    </rPh>
    <phoneticPr fontId="17"/>
  </si>
  <si>
    <t>日本語</t>
    <rPh sb="0" eb="3">
      <t xml:space="preserve">ニホンゴ </t>
    </rPh>
    <phoneticPr fontId="17"/>
  </si>
  <si>
    <t>English</t>
    <phoneticPr fontId="17"/>
  </si>
  <si>
    <t>Document name</t>
    <phoneticPr fontId="17"/>
  </si>
  <si>
    <t>Invoice</t>
    <phoneticPr fontId="17"/>
  </si>
  <si>
    <t>Invoice to</t>
    <phoneticPr fontId="17"/>
  </si>
  <si>
    <t>Invoice address</t>
    <phoneticPr fontId="17"/>
  </si>
  <si>
    <t>Your company</t>
    <phoneticPr fontId="17"/>
  </si>
  <si>
    <t>Invoice date</t>
    <phoneticPr fontId="17"/>
  </si>
  <si>
    <t>Invoice No.</t>
    <phoneticPr fontId="17"/>
  </si>
  <si>
    <t>Your address</t>
    <phoneticPr fontId="17"/>
  </si>
  <si>
    <t>Your phone number</t>
    <phoneticPr fontId="17"/>
  </si>
  <si>
    <t>Your email</t>
    <phoneticPr fontId="17"/>
  </si>
  <si>
    <t>Subject</t>
    <phoneticPr fontId="17"/>
  </si>
  <si>
    <t>QTY</t>
    <phoneticPr fontId="17"/>
  </si>
  <si>
    <t>Unit Price</t>
    <phoneticPr fontId="17"/>
  </si>
  <si>
    <t>Description</t>
    <phoneticPr fontId="17"/>
  </si>
  <si>
    <t>Copnsumption tax(8% or 10%)</t>
    <phoneticPr fontId="17"/>
  </si>
  <si>
    <t>"QTY"</t>
    <phoneticPr fontId="17"/>
  </si>
  <si>
    <t>QTY2</t>
    <phoneticPr fontId="17"/>
  </si>
  <si>
    <t>QTY1</t>
    <phoneticPr fontId="17"/>
  </si>
  <si>
    <t>QTY3</t>
  </si>
  <si>
    <t>QTY4</t>
  </si>
  <si>
    <t>QTY5</t>
  </si>
  <si>
    <t>QTY6</t>
  </si>
  <si>
    <t>QTY7</t>
  </si>
  <si>
    <t>QTY8</t>
  </si>
  <si>
    <t>QTY9</t>
  </si>
  <si>
    <t>QTY10</t>
  </si>
  <si>
    <t>Unit Price1</t>
    <phoneticPr fontId="17"/>
  </si>
  <si>
    <t>Unit Price2</t>
    <phoneticPr fontId="17"/>
  </si>
  <si>
    <t>Unit Price3</t>
  </si>
  <si>
    <t>Unit Price4</t>
  </si>
  <si>
    <t>Unit Price5</t>
  </si>
  <si>
    <t>Unit Price6</t>
  </si>
  <si>
    <t>Unit Price7</t>
  </si>
  <si>
    <t>Unit Price8</t>
  </si>
  <si>
    <t>Unit Price9</t>
  </si>
  <si>
    <t>Unit Price10</t>
  </si>
  <si>
    <t>"Unit Price"</t>
    <phoneticPr fontId="17"/>
  </si>
  <si>
    <t>"Description"</t>
    <phoneticPr fontId="17"/>
  </si>
  <si>
    <t>Description1</t>
    <phoneticPr fontId="17"/>
  </si>
  <si>
    <t>Description2</t>
    <phoneticPr fontId="17"/>
  </si>
  <si>
    <t>Description3</t>
  </si>
  <si>
    <t>Description4</t>
  </si>
  <si>
    <t>Description5</t>
  </si>
  <si>
    <t>Description6</t>
  </si>
  <si>
    <t>Description7</t>
  </si>
  <si>
    <t>Description8</t>
  </si>
  <si>
    <t>Description9</t>
  </si>
  <si>
    <t>Description10</t>
  </si>
  <si>
    <t>Name of Bank</t>
    <phoneticPr fontId="17"/>
  </si>
  <si>
    <t>Comments</t>
    <phoneticPr fontId="17"/>
  </si>
  <si>
    <t xml:space="preserve">Sumitomo Mitsui Banking Corporation　〇〇Branch　Savings　account
12345678 Yamada Shoji Ltd. </t>
    <phoneticPr fontId="17"/>
  </si>
  <si>
    <t>Beef 1kg</t>
    <phoneticPr fontId="17"/>
  </si>
  <si>
    <t>Flour 1kg</t>
    <phoneticPr fontId="17"/>
  </si>
  <si>
    <t>Beer 1000ml</t>
    <phoneticPr fontId="17"/>
  </si>
  <si>
    <t>牛肉 1kg</t>
    <rPh sb="0" eb="2">
      <t xml:space="preserve">ギュウニク </t>
    </rPh>
    <phoneticPr fontId="17"/>
  </si>
  <si>
    <t>小麦粉 1kg</t>
    <rPh sb="0" eb="3">
      <t xml:space="preserve">コムギコ </t>
    </rPh>
    <phoneticPr fontId="17"/>
  </si>
  <si>
    <t>ビール 1000ml</t>
    <phoneticPr fontId="17"/>
  </si>
  <si>
    <t>ABC KK</t>
    <phoneticPr fontId="17"/>
  </si>
  <si>
    <t>ABC BLDG 10F, 1-1-1, Chiyoda-ku, Tokyo</t>
    <phoneticPr fontId="17"/>
  </si>
  <si>
    <t>Yamada BLDG 10F, 1-1-1, Chuo-ku, Tokyo</t>
    <phoneticPr fontId="17"/>
  </si>
  <si>
    <t>Consumption tax excluded</t>
    <phoneticPr fontId="17"/>
  </si>
  <si>
    <t>Consumption tax included</t>
    <phoneticPr fontId="17"/>
  </si>
  <si>
    <t>Reduced tax rate</t>
    <phoneticPr fontId="17"/>
  </si>
  <si>
    <t>Subtotal</t>
    <phoneticPr fontId="17"/>
  </si>
  <si>
    <t>Total</t>
    <phoneticPr fontId="17"/>
  </si>
  <si>
    <t>10% tax</t>
    <phoneticPr fontId="17"/>
  </si>
  <si>
    <t>8% tax</t>
    <phoneticPr fontId="17"/>
  </si>
  <si>
    <t>Consumption tax (JCT)</t>
    <phoneticPr fontId="17"/>
  </si>
  <si>
    <t>JCT</t>
    <phoneticPr fontId="17"/>
  </si>
  <si>
    <t>Amount</t>
    <phoneticPr fontId="17"/>
  </si>
  <si>
    <t>Yamada Shoji Ltd.</t>
    <phoneticPr fontId="17"/>
  </si>
  <si>
    <t>消費税/Consumption tax (8% or 10%)</t>
    <rPh sb="0" eb="3">
      <t xml:space="preserve">ショウヒゼイ </t>
    </rPh>
    <phoneticPr fontId="17"/>
  </si>
  <si>
    <t>https://www.dayonetax.com</t>
    <phoneticPr fontId="17"/>
  </si>
  <si>
    <t>請求日/Invoice date</t>
    <rPh sb="0" eb="2">
      <t xml:space="preserve">セイキュウ </t>
    </rPh>
    <rPh sb="2" eb="3">
      <t xml:space="preserve">ビ </t>
    </rPh>
    <phoneticPr fontId="17"/>
  </si>
  <si>
    <t>請求書No./Invoice No.</t>
    <rPh sb="0" eb="3">
      <t xml:space="preserve">セイキュウショ </t>
    </rPh>
    <phoneticPr fontId="17"/>
  </si>
  <si>
    <t>請求元電話番号/Your phone number</t>
    <rPh sb="0" eb="3">
      <t xml:space="preserve">セイキュウモト </t>
    </rPh>
    <rPh sb="3" eb="5">
      <t xml:space="preserve">デンワンバンゴウ </t>
    </rPh>
    <phoneticPr fontId="17"/>
  </si>
  <si>
    <t>請求元email/Your email</t>
    <rPh sb="0" eb="3">
      <t xml:space="preserve">セイキュウモト </t>
    </rPh>
    <phoneticPr fontId="17"/>
  </si>
  <si>
    <t>品目</t>
    <rPh sb="0" eb="2">
      <t xml:space="preserve">ヒンモク </t>
    </rPh>
    <phoneticPr fontId="17"/>
  </si>
  <si>
    <t>単価</t>
    <rPh sb="0" eb="2">
      <t xml:space="preserve">タンカ </t>
    </rPh>
    <phoneticPr fontId="17"/>
  </si>
  <si>
    <t>数量</t>
    <rPh sb="0" eb="2">
      <t xml:space="preserve">スウリョウ </t>
    </rPh>
    <phoneticPr fontId="17"/>
  </si>
  <si>
    <t>Date</t>
    <phoneticPr fontId="17"/>
  </si>
  <si>
    <t>TEL</t>
    <phoneticPr fontId="17"/>
  </si>
  <si>
    <t>登録番号</t>
    <rPh sb="0" eb="2">
      <t>トウロク</t>
    </rPh>
    <rPh sb="2" eb="4">
      <t>バンゴウ</t>
    </rPh>
    <phoneticPr fontId="17"/>
  </si>
  <si>
    <t>登録番号</t>
    <rPh sb="0" eb="4">
      <t>トウロクバンゴウ</t>
    </rPh>
    <phoneticPr fontId="17"/>
  </si>
  <si>
    <t>T1234567890123</t>
    <phoneticPr fontId="17"/>
  </si>
  <si>
    <t>Registration number</t>
    <phoneticPr fontId="17"/>
  </si>
  <si>
    <t>2023年10月出荷分</t>
    <rPh sb="4" eb="5">
      <t xml:space="preserve">ネン </t>
    </rPh>
    <rPh sb="7" eb="8">
      <t xml:space="preserve">ガツ </t>
    </rPh>
    <rPh sb="8" eb="10">
      <t xml:space="preserve">シュッカ </t>
    </rPh>
    <rPh sb="10" eb="11">
      <t xml:space="preserve">ブン </t>
    </rPh>
    <phoneticPr fontId="17"/>
  </si>
  <si>
    <t>Shipping in October 2023</t>
    <phoneticPr fontId="17"/>
  </si>
  <si>
    <t>お支払い期限：11月30日
振込手数料はご負担頂ますようお願い致します。</t>
    <rPh sb="4" eb="6">
      <t xml:space="preserve">キゲン </t>
    </rPh>
    <rPh sb="9" eb="10">
      <t xml:space="preserve">ガツ </t>
    </rPh>
    <rPh sb="12" eb="13">
      <t xml:space="preserve">ニチ </t>
    </rPh>
    <rPh sb="13" eb="18">
      <t xml:space="preserve">フリコミテスウリョウハ </t>
    </rPh>
    <phoneticPr fontId="17"/>
  </si>
  <si>
    <t>Payment due on November 30th.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</si>
</sst>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¥&quot;#,##0.00;&quot;¥&quot;\-#,##0.00"/>
    <numFmt numFmtId="42" formatCode="_ &quot;¥&quot;* #,##0_ ;_ &quot;¥&quot;* \-#,##0_ ;_ &quot;¥&quot;* &quot;-&quot;_ ;_ @_ "/>
    <numFmt numFmtId="176" formatCode="_(* #,##0_);_(* \(#,##0\);_(* &quot;-&quot;_);_(@_)"/>
    <numFmt numFmtId="177" formatCode="_(* #,##0.00_);_(* \(#,##0.00\);_(* &quot;-&quot;??_);_(@_)"/>
    <numFmt numFmtId="178" formatCode="yyyy/m/d;@"/>
    <numFmt numFmtId="179" formatCode="[&lt;=99999999]####\-####;\(00\)\ ####\-####"/>
    <numFmt numFmtId="180" formatCode="0_);[Red]\(0\)"/>
  </numFmts>
  <fonts count="29" x14ac:knownFonts="1">
    <font>
      <sz val="11"/>
      <color theme="4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4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b/>
      <sz val="12"/>
      <color theme="4"/>
      <name val="Meiryo UI"/>
      <family val="2"/>
      <charset val="128"/>
    </font>
    <font>
      <sz val="29"/>
      <color theme="5"/>
      <name val="Meiryo UI"/>
      <family val="2"/>
      <charset val="128"/>
    </font>
    <font>
      <sz val="15"/>
      <color theme="5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color theme="4"/>
      <name val="Meiryo UI"/>
      <family val="3"/>
      <charset val="128"/>
    </font>
    <font>
      <b/>
      <sz val="12"/>
      <color theme="1"/>
      <name val="Meiryo UI"/>
      <family val="2"/>
      <charset val="128"/>
    </font>
    <font>
      <b/>
      <sz val="20"/>
      <color theme="1"/>
      <name val="Meiryo UI"/>
      <family val="2"/>
      <charset val="128"/>
    </font>
    <font>
      <sz val="15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8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9"/>
      <color theme="1"/>
      <name val="Meiryo UI"/>
      <family val="2"/>
      <charset val="128"/>
    </font>
  </fonts>
  <fills count="4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51">
    <xf numFmtId="0" fontId="0" fillId="0" borderId="0">
      <alignment horizontal="left" wrapText="1"/>
    </xf>
    <xf numFmtId="0" fontId="6" fillId="0" borderId="0" applyNumberFormat="0" applyFill="0" applyBorder="0" applyProtection="0"/>
    <xf numFmtId="0" fontId="5" fillId="0" borderId="0" applyNumberFormat="0" applyFill="0" applyBorder="0" applyProtection="0">
      <alignment horizontal="left"/>
    </xf>
    <xf numFmtId="0" fontId="7" fillId="0" borderId="0" applyNumberFormat="0" applyFill="0" applyBorder="0" applyProtection="0"/>
    <xf numFmtId="0" fontId="2" fillId="0" borderId="0" applyNumberFormat="0" applyFill="0" applyBorder="0" applyProtection="0">
      <alignment horizontal="right" indent="1"/>
    </xf>
    <xf numFmtId="0" fontId="5" fillId="0" borderId="0" applyNumberFormat="0" applyFill="0" applyBorder="0" applyProtection="0"/>
    <xf numFmtId="10" fontId="2" fillId="2" borderId="0" applyFont="0" applyBorder="0" applyAlignment="0" applyProtection="0">
      <alignment horizontal="left"/>
    </xf>
    <xf numFmtId="14" fontId="5" fillId="0" borderId="0" applyFill="0" applyBorder="0">
      <alignment horizontal="left"/>
    </xf>
    <xf numFmtId="7" fontId="2" fillId="2" borderId="0" applyFont="0" applyBorder="0" applyAlignment="0" applyProtection="0">
      <alignment horizontal="left"/>
    </xf>
    <xf numFmtId="0" fontId="2" fillId="0" borderId="0">
      <alignment horizontal="left" wrapText="1"/>
    </xf>
    <xf numFmtId="0" fontId="2" fillId="0" borderId="0">
      <alignment horizontal="left" vertical="top" wrapText="1"/>
    </xf>
    <xf numFmtId="179" fontId="2" fillId="0" borderId="0" applyFont="0" applyFill="0" applyBorder="0" applyAlignment="0">
      <alignment horizontal="left"/>
    </xf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5" fillId="5" borderId="0" applyNumberFormat="0" applyBorder="0" applyAlignment="0" applyProtection="0"/>
    <xf numFmtId="0" fontId="13" fillId="6" borderId="1" applyNumberFormat="0" applyAlignment="0" applyProtection="0"/>
    <xf numFmtId="0" fontId="14" fillId="7" borderId="2" applyNumberFormat="0" applyAlignment="0" applyProtection="0"/>
    <xf numFmtId="0" fontId="12" fillId="7" borderId="1" applyNumberFormat="0" applyAlignment="0" applyProtection="0"/>
    <xf numFmtId="0" fontId="16" fillId="0" borderId="3" applyNumberFormat="0" applyFill="0" applyAlignment="0" applyProtection="0"/>
    <xf numFmtId="0" fontId="8" fillId="8" borderId="4" applyNumberFormat="0" applyAlignment="0" applyProtection="0"/>
    <xf numFmtId="0" fontId="11" fillId="0" borderId="0" applyNumberFormat="0" applyFill="0" applyBorder="0" applyAlignment="0" applyProtection="0"/>
    <xf numFmtId="0" fontId="2" fillId="9" borderId="5" applyNumberFormat="0" applyFont="0" applyAlignment="0" applyProtection="0"/>
    <xf numFmtId="0" fontId="9" fillId="0" borderId="6" applyNumberFormat="0" applyFill="0" applyAlignment="0" applyProtection="0"/>
    <xf numFmtId="0" fontId="1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0" borderId="0" applyNumberFormat="0" applyFill="0" applyBorder="0" applyAlignment="0" applyProtection="0">
      <alignment horizontal="left" wrapText="1"/>
    </xf>
  </cellStyleXfs>
  <cellXfs count="80">
    <xf numFmtId="0" fontId="0" fillId="0" borderId="0" xfId="0">
      <alignment horizontal="left" wrapText="1"/>
    </xf>
    <xf numFmtId="0" fontId="18" fillId="0" borderId="0" xfId="0" applyFont="1">
      <alignment horizontal="left" wrapText="1"/>
    </xf>
    <xf numFmtId="0" fontId="1" fillId="0" borderId="0" xfId="0" applyFont="1">
      <alignment horizontal="left" wrapText="1"/>
    </xf>
    <xf numFmtId="0" fontId="21" fillId="0" borderId="0" xfId="3" applyFont="1" applyAlignment="1">
      <alignment vertical="center"/>
    </xf>
    <xf numFmtId="179" fontId="1" fillId="0" borderId="0" xfId="11" applyFont="1">
      <alignment horizontal="left"/>
    </xf>
    <xf numFmtId="178" fontId="19" fillId="0" borderId="0" xfId="7" applyNumberFormat="1" applyFont="1" applyAlignment="1"/>
    <xf numFmtId="0" fontId="1" fillId="0" borderId="0" xfId="0" applyFont="1" applyAlignment="1">
      <alignment horizontal="left" vertical="center" wrapText="1"/>
    </xf>
    <xf numFmtId="0" fontId="1" fillId="0" borderId="14" xfId="4" applyFont="1" applyFill="1" applyBorder="1">
      <alignment horizontal="right" indent="1"/>
    </xf>
    <xf numFmtId="0" fontId="1" fillId="0" borderId="0" xfId="4" applyFont="1" applyFill="1" applyBorder="1">
      <alignment horizontal="right" indent="1"/>
    </xf>
    <xf numFmtId="0" fontId="1" fillId="0" borderId="11" xfId="4" applyFont="1" applyFill="1" applyBorder="1">
      <alignment horizontal="right" indent="1"/>
    </xf>
    <xf numFmtId="0" fontId="1" fillId="0" borderId="21" xfId="4" applyFont="1" applyFill="1" applyBorder="1" applyAlignment="1">
      <alignment horizontal="center"/>
    </xf>
    <xf numFmtId="0" fontId="22" fillId="0" borderId="0" xfId="0" applyFont="1">
      <alignment horizontal="left" wrapText="1"/>
    </xf>
    <xf numFmtId="0" fontId="19" fillId="0" borderId="0" xfId="5" applyFont="1" applyBorder="1"/>
    <xf numFmtId="0" fontId="19" fillId="0" borderId="0" xfId="5" applyFont="1" applyFill="1" applyBorder="1"/>
    <xf numFmtId="0" fontId="1" fillId="0" borderId="9" xfId="0" applyFont="1" applyBorder="1">
      <alignment horizontal="left" wrapText="1"/>
    </xf>
    <xf numFmtId="0" fontId="23" fillId="0" borderId="0" xfId="5" applyFont="1" applyBorder="1"/>
    <xf numFmtId="0" fontId="1" fillId="0" borderId="24" xfId="4" applyFont="1" applyFill="1" applyBorder="1">
      <alignment horizontal="right" indent="1"/>
    </xf>
    <xf numFmtId="0" fontId="1" fillId="0" borderId="20" xfId="9" applyFont="1" applyBorder="1">
      <alignment horizontal="left" wrapText="1"/>
    </xf>
    <xf numFmtId="0" fontId="1" fillId="0" borderId="17" xfId="9" applyFont="1" applyBorder="1">
      <alignment horizontal="left" wrapText="1"/>
    </xf>
    <xf numFmtId="0" fontId="1" fillId="0" borderId="25" xfId="0" applyFont="1" applyBorder="1">
      <alignment horizontal="left" wrapText="1"/>
    </xf>
    <xf numFmtId="0" fontId="1" fillId="35" borderId="0" xfId="0" applyFont="1" applyFill="1">
      <alignment horizontal="left" wrapText="1"/>
    </xf>
    <xf numFmtId="0" fontId="1" fillId="34" borderId="0" xfId="0" applyFont="1" applyFill="1">
      <alignment horizontal="left" wrapText="1"/>
    </xf>
    <xf numFmtId="0" fontId="1" fillId="36" borderId="0" xfId="0" applyFont="1" applyFill="1">
      <alignment horizontal="left" wrapText="1"/>
    </xf>
    <xf numFmtId="9" fontId="1" fillId="37" borderId="0" xfId="0" applyNumberFormat="1" applyFont="1" applyFill="1">
      <alignment horizontal="left" wrapText="1"/>
    </xf>
    <xf numFmtId="0" fontId="1" fillId="37" borderId="0" xfId="0" applyFont="1" applyFill="1">
      <alignment horizontal="left" wrapText="1"/>
    </xf>
    <xf numFmtId="14" fontId="1" fillId="0" borderId="0" xfId="0" applyNumberFormat="1" applyFont="1">
      <alignment horizontal="left" wrapText="1"/>
    </xf>
    <xf numFmtId="0" fontId="25" fillId="0" borderId="0" xfId="50">
      <alignment horizontal="left" wrapText="1"/>
    </xf>
    <xf numFmtId="176" fontId="1" fillId="34" borderId="0" xfId="13" applyFont="1" applyFill="1" applyAlignment="1">
      <alignment horizontal="left" wrapText="1"/>
    </xf>
    <xf numFmtId="0" fontId="26" fillId="0" borderId="0" xfId="0" applyFont="1">
      <alignment horizontal="left" wrapText="1"/>
    </xf>
    <xf numFmtId="0" fontId="26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26" xfId="0" applyFont="1" applyBorder="1">
      <alignment horizontal="left" wrapText="1"/>
    </xf>
    <xf numFmtId="176" fontId="1" fillId="0" borderId="25" xfId="13" applyFont="1" applyBorder="1" applyAlignment="1">
      <alignment horizontal="left" wrapText="1"/>
    </xf>
    <xf numFmtId="0" fontId="1" fillId="0" borderId="25" xfId="0" applyFont="1" applyBorder="1" applyAlignment="1">
      <alignment horizontal="right" wrapText="1"/>
    </xf>
    <xf numFmtId="176" fontId="1" fillId="2" borderId="10" xfId="13" applyFont="1" applyFill="1" applyBorder="1" applyAlignment="1">
      <alignment horizontal="right" wrapText="1"/>
    </xf>
    <xf numFmtId="0" fontId="1" fillId="0" borderId="15" xfId="4" applyFont="1" applyFill="1" applyBorder="1">
      <alignment horizontal="right" indent="1"/>
    </xf>
    <xf numFmtId="0" fontId="1" fillId="0" borderId="27" xfId="4" applyFont="1" applyFill="1" applyBorder="1" applyAlignment="1">
      <alignment horizontal="center"/>
    </xf>
    <xf numFmtId="176" fontId="1" fillId="0" borderId="19" xfId="8" applyNumberFormat="1" applyFont="1" applyFill="1" applyBorder="1" applyAlignment="1">
      <alignment horizontal="right"/>
    </xf>
    <xf numFmtId="176" fontId="1" fillId="0" borderId="20" xfId="13" applyFont="1" applyFill="1" applyBorder="1" applyAlignment="1">
      <alignment horizontal="left" wrapText="1"/>
    </xf>
    <xf numFmtId="0" fontId="26" fillId="38" borderId="0" xfId="0" applyFont="1" applyFill="1" applyAlignment="1">
      <alignment horizontal="left" vertical="center"/>
    </xf>
    <xf numFmtId="0" fontId="26" fillId="38" borderId="0" xfId="0" applyFont="1" applyFill="1" applyAlignment="1">
      <alignment horizontal="left" vertical="center" wrapText="1"/>
    </xf>
    <xf numFmtId="176" fontId="1" fillId="38" borderId="0" xfId="0" applyNumberFormat="1" applyFont="1" applyFill="1">
      <alignment horizontal="left" wrapText="1"/>
    </xf>
    <xf numFmtId="176" fontId="1" fillId="38" borderId="0" xfId="13" applyFont="1" applyFill="1" applyAlignment="1">
      <alignment horizontal="left" wrapText="1"/>
    </xf>
    <xf numFmtId="176" fontId="1" fillId="0" borderId="20" xfId="13" applyFont="1" applyFill="1" applyBorder="1" applyAlignment="1">
      <alignment horizontal="right" wrapText="1"/>
    </xf>
    <xf numFmtId="176" fontId="1" fillId="0" borderId="19" xfId="6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39" borderId="0" xfId="0" applyFont="1" applyFill="1">
      <alignment horizontal="left" wrapText="1"/>
    </xf>
    <xf numFmtId="0" fontId="1" fillId="40" borderId="0" xfId="0" applyFont="1" applyFill="1">
      <alignment horizontal="left" wrapText="1"/>
    </xf>
    <xf numFmtId="0" fontId="24" fillId="37" borderId="0" xfId="0" applyFont="1" applyFill="1" applyAlignment="1">
      <alignment horizontal="left" vertical="center" wrapText="1"/>
    </xf>
    <xf numFmtId="0" fontId="26" fillId="0" borderId="21" xfId="4" applyFont="1" applyFill="1" applyBorder="1" applyAlignment="1">
      <alignment horizontal="center" wrapText="1"/>
    </xf>
    <xf numFmtId="0" fontId="19" fillId="0" borderId="0" xfId="5" applyFont="1" applyFill="1" applyBorder="1" applyAlignment="1">
      <alignment horizontal="center"/>
    </xf>
    <xf numFmtId="0" fontId="9" fillId="0" borderId="0" xfId="5" applyFont="1" applyBorder="1"/>
    <xf numFmtId="0" fontId="1" fillId="41" borderId="0" xfId="0" applyFont="1" applyFill="1">
      <alignment horizontal="left" wrapText="1"/>
    </xf>
    <xf numFmtId="14" fontId="1" fillId="41" borderId="0" xfId="0" applyNumberFormat="1" applyFont="1" applyFill="1">
      <alignment horizontal="left" wrapText="1"/>
    </xf>
    <xf numFmtId="180" fontId="1" fillId="41" borderId="0" xfId="0" applyNumberFormat="1" applyFont="1" applyFill="1">
      <alignment horizontal="left" wrapText="1"/>
    </xf>
    <xf numFmtId="0" fontId="25" fillId="41" borderId="0" xfId="50" applyFill="1">
      <alignment horizontal="left" wrapText="1"/>
    </xf>
    <xf numFmtId="0" fontId="23" fillId="0" borderId="0" xfId="5" applyFont="1" applyBorder="1" applyAlignment="1">
      <alignment horizontal="left" wrapText="1"/>
    </xf>
    <xf numFmtId="0" fontId="25" fillId="0" borderId="0" xfId="50" applyAlignment="1">
      <alignment horizontal="left"/>
    </xf>
    <xf numFmtId="0" fontId="28" fillId="0" borderId="0" xfId="0" applyFont="1" applyAlignment="1">
      <alignment horizontal="left"/>
    </xf>
    <xf numFmtId="0" fontId="1" fillId="0" borderId="20" xfId="9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1" fillId="0" borderId="0" xfId="0" applyFont="1">
      <alignment horizontal="left" wrapText="1"/>
    </xf>
    <xf numFmtId="0" fontId="1" fillId="0" borderId="0" xfId="9" applyFont="1">
      <alignment horizontal="left" wrapText="1"/>
    </xf>
    <xf numFmtId="0" fontId="20" fillId="0" borderId="0" xfId="2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1" fillId="0" borderId="9" xfId="9" applyFont="1" applyBorder="1" applyAlignment="1">
      <alignment horizontal="left" vertical="top" wrapText="1"/>
    </xf>
    <xf numFmtId="0" fontId="1" fillId="0" borderId="7" xfId="9" applyFont="1" applyBorder="1" applyAlignment="1">
      <alignment horizontal="left" vertical="top" wrapText="1"/>
    </xf>
    <xf numFmtId="0" fontId="1" fillId="0" borderId="10" xfId="9" applyFont="1" applyBorder="1" applyAlignment="1">
      <alignment horizontal="left" vertical="top" wrapText="1"/>
    </xf>
    <xf numFmtId="0" fontId="1" fillId="0" borderId="11" xfId="9" applyFont="1" applyBorder="1" applyAlignment="1">
      <alignment horizontal="left" vertical="top" wrapText="1"/>
    </xf>
    <xf numFmtId="0" fontId="1" fillId="0" borderId="12" xfId="9" applyFont="1" applyBorder="1" applyAlignment="1">
      <alignment horizontal="left" vertical="top" wrapText="1"/>
    </xf>
    <xf numFmtId="0" fontId="1" fillId="0" borderId="13" xfId="9" applyFont="1" applyBorder="1" applyAlignment="1">
      <alignment horizontal="left" vertical="top" wrapText="1"/>
    </xf>
    <xf numFmtId="0" fontId="1" fillId="41" borderId="0" xfId="0" applyFont="1" applyFill="1" applyAlignment="1">
      <alignment horizontal="left"/>
    </xf>
    <xf numFmtId="179" fontId="26" fillId="0" borderId="0" xfId="11" applyFont="1">
      <alignment horizontal="left"/>
    </xf>
  </cellXfs>
  <cellStyles count="51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" builtinId="15" customBuiltin="1"/>
    <cellStyle name="チェック セル" xfId="22" builtinId="23" customBuiltin="1"/>
    <cellStyle name="どちらでもない" xfId="17" builtinId="28" customBuiltin="1"/>
    <cellStyle name="パーセント" xfId="6" builtinId="5" customBuiltin="1"/>
    <cellStyle name="ハイパーリンク" xfId="50" builtinId="8"/>
    <cellStyle name="メモ" xfId="24" builtinId="10" customBuiltin="1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13" builtinId="6" customBuiltin="1"/>
    <cellStyle name="桁区切り [0.00]" xfId="12" builtinId="3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25" builtinId="25" customBuiltin="1"/>
    <cellStyle name="出力" xfId="19" builtinId="21" customBuiltin="1"/>
    <cellStyle name="製品の説明" xfId="10" xr:uid="{00000000-0005-0000-0000-00000A000000}"/>
    <cellStyle name="説明文" xfId="9" builtinId="53" customBuiltin="1"/>
    <cellStyle name="通貨" xfId="14" builtinId="7" customBuiltin="1"/>
    <cellStyle name="通貨 [0.00]" xfId="8" builtinId="4" customBuiltin="1"/>
    <cellStyle name="電話" xfId="11" xr:uid="{00000000-0005-0000-0000-000009000000}"/>
    <cellStyle name="日付" xfId="7" xr:uid="{00000000-0005-0000-0000-000001000000}"/>
    <cellStyle name="入力" xfId="18" builtinId="20" customBuiltin="1"/>
    <cellStyle name="標準" xfId="0" builtinId="0" customBuiltin="1"/>
    <cellStyle name="良い" xfId="15" builtinId="26" customBuiltin="1"/>
  </cellStyles>
  <dxfs count="6"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PivotStyle="PivotStyleLight16">
    <tableStyle name="請求書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colors>
    <mruColors>
      <color rgb="FFFAF8E6"/>
      <color rgb="FFFCF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voice@yamadashoji.com" TargetMode="External"/><Relationship Id="rId1" Type="http://schemas.openxmlformats.org/officeDocument/2006/relationships/hyperlink" Target="mailto:invoice@yamadashoj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yoneta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1190A-19E4-8E4C-9F6C-1CE69F51036A}">
  <sheetPr>
    <pageSetUpPr fitToPage="1"/>
  </sheetPr>
  <dimension ref="A1:R32"/>
  <sheetViews>
    <sheetView tabSelected="1" zoomScale="80" zoomScaleNormal="80" workbookViewId="0">
      <pane ySplit="1" topLeftCell="A2" activePane="bottomLeft" state="frozen"/>
      <selection pane="bottomLeft" activeCell="G9" sqref="G9"/>
    </sheetView>
  </sheetViews>
  <sheetFormatPr defaultColWidth="10.7265625" defaultRowHeight="15" x14ac:dyDescent="0.3"/>
  <cols>
    <col min="1" max="1" width="20.54296875" style="2" customWidth="1"/>
    <col min="2" max="2" width="34.81640625" style="2" customWidth="1"/>
    <col min="3" max="6" width="10.7265625" style="2"/>
    <col min="7" max="8" width="12.81640625" style="2" customWidth="1"/>
    <col min="9" max="9" width="10.7265625" style="2"/>
    <col min="10" max="10" width="17.453125" style="2" customWidth="1"/>
    <col min="11" max="11" width="34.54296875" style="2" customWidth="1"/>
    <col min="12" max="16384" width="10.7265625" style="2"/>
  </cols>
  <sheetData>
    <row r="1" spans="1:18" x14ac:dyDescent="0.3">
      <c r="A1" s="46" t="s">
        <v>62</v>
      </c>
      <c r="B1" s="46"/>
      <c r="C1" s="46"/>
      <c r="D1" s="46"/>
      <c r="E1" s="46"/>
      <c r="F1" s="46"/>
      <c r="G1" s="46"/>
      <c r="H1" s="46"/>
      <c r="I1" s="46"/>
      <c r="J1" s="47" t="s">
        <v>63</v>
      </c>
      <c r="K1" s="47"/>
      <c r="L1" s="47"/>
      <c r="M1" s="47"/>
      <c r="N1" s="47"/>
      <c r="O1" s="47"/>
      <c r="P1" s="47"/>
      <c r="Q1" s="47"/>
      <c r="R1" s="47"/>
    </row>
    <row r="2" spans="1:18" ht="21" customHeight="1" x14ac:dyDescent="0.3">
      <c r="A2" s="2" t="s">
        <v>14</v>
      </c>
      <c r="B2" s="2" t="s">
        <v>13</v>
      </c>
      <c r="J2" s="2" t="s">
        <v>64</v>
      </c>
      <c r="K2" s="2" t="s">
        <v>65</v>
      </c>
    </row>
    <row r="3" spans="1:18" ht="21" customHeight="1" x14ac:dyDescent="0.3">
      <c r="A3" s="2" t="s">
        <v>15</v>
      </c>
      <c r="B3" s="2" t="s">
        <v>53</v>
      </c>
      <c r="J3" s="2" t="s">
        <v>66</v>
      </c>
      <c r="K3" s="2" t="s">
        <v>121</v>
      </c>
    </row>
    <row r="4" spans="1:18" ht="34.799999999999997" customHeight="1" x14ac:dyDescent="0.3">
      <c r="A4" s="2" t="s">
        <v>16</v>
      </c>
      <c r="B4" s="2" t="s">
        <v>54</v>
      </c>
      <c r="J4" s="2" t="s">
        <v>67</v>
      </c>
      <c r="K4" s="2" t="s">
        <v>122</v>
      </c>
    </row>
    <row r="5" spans="1:18" ht="21" customHeight="1" x14ac:dyDescent="0.3">
      <c r="A5" s="2" t="s">
        <v>17</v>
      </c>
      <c r="B5" s="2" t="s">
        <v>55</v>
      </c>
      <c r="J5" s="2" t="s">
        <v>68</v>
      </c>
      <c r="K5" s="2" t="s">
        <v>134</v>
      </c>
    </row>
    <row r="6" spans="1:18" ht="21" customHeight="1" x14ac:dyDescent="0.3">
      <c r="A6" s="2" t="s">
        <v>137</v>
      </c>
      <c r="B6" s="25">
        <v>45219</v>
      </c>
      <c r="J6" s="52" t="s">
        <v>69</v>
      </c>
      <c r="K6" s="53">
        <f>B6</f>
        <v>45219</v>
      </c>
    </row>
    <row r="7" spans="1:18" ht="21" customHeight="1" x14ac:dyDescent="0.3">
      <c r="A7" s="2" t="s">
        <v>138</v>
      </c>
      <c r="B7" s="2">
        <v>2023102001</v>
      </c>
      <c r="J7" s="52" t="s">
        <v>70</v>
      </c>
      <c r="K7" s="54">
        <f>B7</f>
        <v>2023102001</v>
      </c>
    </row>
    <row r="8" spans="1:18" ht="39.6" customHeight="1" x14ac:dyDescent="0.3">
      <c r="A8" s="2" t="s">
        <v>18</v>
      </c>
      <c r="B8" s="2" t="s">
        <v>57</v>
      </c>
      <c r="J8" s="2" t="s">
        <v>71</v>
      </c>
      <c r="K8" s="2" t="s">
        <v>123</v>
      </c>
    </row>
    <row r="9" spans="1:18" ht="36" customHeight="1" x14ac:dyDescent="0.3">
      <c r="A9" s="2" t="s">
        <v>139</v>
      </c>
      <c r="B9" s="2" t="s">
        <v>58</v>
      </c>
      <c r="J9" s="52" t="s">
        <v>72</v>
      </c>
      <c r="K9" s="52" t="str">
        <f>B9</f>
        <v>03-1000-2000</v>
      </c>
    </row>
    <row r="10" spans="1:18" ht="21" customHeight="1" x14ac:dyDescent="0.3">
      <c r="A10" s="2" t="s">
        <v>140</v>
      </c>
      <c r="B10" s="26" t="s">
        <v>59</v>
      </c>
      <c r="J10" s="52" t="s">
        <v>73</v>
      </c>
      <c r="K10" s="55" t="str">
        <f>B10</f>
        <v>invoice@yamadashoji.com</v>
      </c>
    </row>
    <row r="11" spans="1:18" ht="21" customHeight="1" x14ac:dyDescent="0.3">
      <c r="A11" s="2" t="s">
        <v>146</v>
      </c>
      <c r="B11" s="2" t="s">
        <v>148</v>
      </c>
      <c r="J11" s="78" t="s">
        <v>149</v>
      </c>
      <c r="K11" s="52" t="str">
        <f>B11</f>
        <v>T1234567890123</v>
      </c>
    </row>
    <row r="12" spans="1:18" ht="21" customHeight="1" x14ac:dyDescent="0.3">
      <c r="A12" s="2" t="s">
        <v>19</v>
      </c>
      <c r="B12" s="2" t="s">
        <v>150</v>
      </c>
      <c r="J12" s="2" t="s">
        <v>74</v>
      </c>
      <c r="K12" s="2" t="s">
        <v>151</v>
      </c>
    </row>
    <row r="13" spans="1:18" ht="39" customHeight="1" x14ac:dyDescent="0.3">
      <c r="A13" s="20" t="s">
        <v>20</v>
      </c>
      <c r="B13" s="20" t="s">
        <v>141</v>
      </c>
      <c r="C13" s="21" t="s">
        <v>31</v>
      </c>
      <c r="D13" s="21" t="s">
        <v>142</v>
      </c>
      <c r="E13" s="22" t="s">
        <v>42</v>
      </c>
      <c r="F13" s="22" t="s">
        <v>143</v>
      </c>
      <c r="G13" s="48" t="s">
        <v>135</v>
      </c>
      <c r="H13" s="39" t="s">
        <v>61</v>
      </c>
      <c r="I13" s="40" t="s">
        <v>60</v>
      </c>
      <c r="J13" s="20" t="s">
        <v>101</v>
      </c>
      <c r="K13" s="20" t="s">
        <v>77</v>
      </c>
      <c r="L13" s="21" t="s">
        <v>100</v>
      </c>
      <c r="M13" s="21" t="s">
        <v>76</v>
      </c>
      <c r="N13" s="22" t="s">
        <v>79</v>
      </c>
      <c r="O13" s="22" t="s">
        <v>75</v>
      </c>
      <c r="P13" s="48" t="s">
        <v>78</v>
      </c>
      <c r="Q13" s="40" t="s">
        <v>124</v>
      </c>
      <c r="R13" s="40" t="s">
        <v>125</v>
      </c>
    </row>
    <row r="14" spans="1:18" ht="21" customHeight="1" x14ac:dyDescent="0.3">
      <c r="A14" s="20" t="s">
        <v>21</v>
      </c>
      <c r="B14" s="20" t="s">
        <v>118</v>
      </c>
      <c r="C14" s="21" t="s">
        <v>32</v>
      </c>
      <c r="D14" s="27">
        <v>5000</v>
      </c>
      <c r="E14" s="22" t="s">
        <v>43</v>
      </c>
      <c r="F14" s="22">
        <v>8</v>
      </c>
      <c r="G14" s="23">
        <v>0.08</v>
      </c>
      <c r="H14" s="42">
        <f>D14*F14</f>
        <v>40000</v>
      </c>
      <c r="I14" s="41">
        <f>(D14*F14)+(D14*F14)*G14</f>
        <v>43200</v>
      </c>
      <c r="J14" s="20" t="s">
        <v>102</v>
      </c>
      <c r="K14" s="20" t="s">
        <v>115</v>
      </c>
      <c r="L14" s="21" t="s">
        <v>90</v>
      </c>
      <c r="M14" s="27">
        <f>D14</f>
        <v>5000</v>
      </c>
      <c r="N14" s="22" t="s">
        <v>81</v>
      </c>
      <c r="O14" s="22">
        <f>F14</f>
        <v>8</v>
      </c>
      <c r="P14" s="23">
        <f>G14</f>
        <v>0.08</v>
      </c>
      <c r="Q14" s="42">
        <f>H14</f>
        <v>40000</v>
      </c>
      <c r="R14" s="41">
        <f>I14</f>
        <v>43200</v>
      </c>
    </row>
    <row r="15" spans="1:18" ht="21" customHeight="1" x14ac:dyDescent="0.3">
      <c r="A15" s="20" t="s">
        <v>22</v>
      </c>
      <c r="B15" s="20" t="s">
        <v>119</v>
      </c>
      <c r="C15" s="21" t="s">
        <v>33</v>
      </c>
      <c r="D15" s="27">
        <v>2000</v>
      </c>
      <c r="E15" s="22" t="s">
        <v>44</v>
      </c>
      <c r="F15" s="22">
        <v>5</v>
      </c>
      <c r="G15" s="23">
        <v>0.08</v>
      </c>
      <c r="H15" s="42">
        <f t="shared" ref="H15:H23" si="0">D15*F15</f>
        <v>10000</v>
      </c>
      <c r="I15" s="41">
        <f t="shared" ref="I15:I23" si="1">(D15*F15)+(D15*F15)*G15</f>
        <v>10800</v>
      </c>
      <c r="J15" s="20" t="s">
        <v>103</v>
      </c>
      <c r="K15" s="20" t="s">
        <v>116</v>
      </c>
      <c r="L15" s="21" t="s">
        <v>91</v>
      </c>
      <c r="M15" s="27">
        <f t="shared" ref="M15:M23" si="2">D15</f>
        <v>2000</v>
      </c>
      <c r="N15" s="22" t="s">
        <v>80</v>
      </c>
      <c r="O15" s="22">
        <f t="shared" ref="O15:O23" si="3">F15</f>
        <v>5</v>
      </c>
      <c r="P15" s="23">
        <f t="shared" ref="P15:P23" si="4">G15</f>
        <v>0.08</v>
      </c>
      <c r="Q15" s="42">
        <f t="shared" ref="Q15:Q23" si="5">H15</f>
        <v>10000</v>
      </c>
      <c r="R15" s="41">
        <f t="shared" ref="R15:R23" si="6">I15</f>
        <v>10800</v>
      </c>
    </row>
    <row r="16" spans="1:18" ht="21" customHeight="1" x14ac:dyDescent="0.3">
      <c r="A16" s="20" t="s">
        <v>23</v>
      </c>
      <c r="B16" s="20" t="s">
        <v>120</v>
      </c>
      <c r="C16" s="21" t="s">
        <v>34</v>
      </c>
      <c r="D16" s="27">
        <v>6000</v>
      </c>
      <c r="E16" s="22" t="s">
        <v>45</v>
      </c>
      <c r="F16" s="22">
        <v>10</v>
      </c>
      <c r="G16" s="23">
        <v>0.1</v>
      </c>
      <c r="H16" s="42">
        <f t="shared" si="0"/>
        <v>60000</v>
      </c>
      <c r="I16" s="41">
        <f t="shared" si="1"/>
        <v>66000</v>
      </c>
      <c r="J16" s="20" t="s">
        <v>104</v>
      </c>
      <c r="K16" s="20" t="s">
        <v>117</v>
      </c>
      <c r="L16" s="21" t="s">
        <v>92</v>
      </c>
      <c r="M16" s="27">
        <f t="shared" si="2"/>
        <v>6000</v>
      </c>
      <c r="N16" s="22" t="s">
        <v>82</v>
      </c>
      <c r="O16" s="22">
        <f t="shared" si="3"/>
        <v>10</v>
      </c>
      <c r="P16" s="23">
        <f t="shared" si="4"/>
        <v>0.1</v>
      </c>
      <c r="Q16" s="42">
        <f t="shared" si="5"/>
        <v>60000</v>
      </c>
      <c r="R16" s="41">
        <f t="shared" si="6"/>
        <v>66000</v>
      </c>
    </row>
    <row r="17" spans="1:18" ht="21" customHeight="1" x14ac:dyDescent="0.3">
      <c r="A17" s="20" t="s">
        <v>24</v>
      </c>
      <c r="B17" s="20"/>
      <c r="C17" s="21" t="s">
        <v>35</v>
      </c>
      <c r="D17" s="27"/>
      <c r="E17" s="22" t="s">
        <v>46</v>
      </c>
      <c r="F17" s="22"/>
      <c r="G17" s="24"/>
      <c r="H17" s="42">
        <f t="shared" si="0"/>
        <v>0</v>
      </c>
      <c r="I17" s="41">
        <f t="shared" si="1"/>
        <v>0</v>
      </c>
      <c r="J17" s="20" t="s">
        <v>105</v>
      </c>
      <c r="K17" s="20"/>
      <c r="L17" s="21" t="s">
        <v>93</v>
      </c>
      <c r="M17" s="27">
        <f t="shared" si="2"/>
        <v>0</v>
      </c>
      <c r="N17" s="22" t="s">
        <v>83</v>
      </c>
      <c r="O17" s="22">
        <f t="shared" si="3"/>
        <v>0</v>
      </c>
      <c r="P17" s="23">
        <f t="shared" si="4"/>
        <v>0</v>
      </c>
      <c r="Q17" s="42">
        <f t="shared" si="5"/>
        <v>0</v>
      </c>
      <c r="R17" s="41">
        <f t="shared" si="6"/>
        <v>0</v>
      </c>
    </row>
    <row r="18" spans="1:18" ht="21" customHeight="1" x14ac:dyDescent="0.3">
      <c r="A18" s="20" t="s">
        <v>25</v>
      </c>
      <c r="B18" s="20"/>
      <c r="C18" s="21" t="s">
        <v>36</v>
      </c>
      <c r="D18" s="27"/>
      <c r="E18" s="22" t="s">
        <v>47</v>
      </c>
      <c r="F18" s="22"/>
      <c r="G18" s="24"/>
      <c r="H18" s="42">
        <f t="shared" si="0"/>
        <v>0</v>
      </c>
      <c r="I18" s="41">
        <f t="shared" si="1"/>
        <v>0</v>
      </c>
      <c r="J18" s="20" t="s">
        <v>106</v>
      </c>
      <c r="K18" s="20"/>
      <c r="L18" s="21" t="s">
        <v>94</v>
      </c>
      <c r="M18" s="27">
        <f t="shared" si="2"/>
        <v>0</v>
      </c>
      <c r="N18" s="22" t="s">
        <v>84</v>
      </c>
      <c r="O18" s="22">
        <f t="shared" si="3"/>
        <v>0</v>
      </c>
      <c r="P18" s="23">
        <f t="shared" si="4"/>
        <v>0</v>
      </c>
      <c r="Q18" s="42">
        <f t="shared" si="5"/>
        <v>0</v>
      </c>
      <c r="R18" s="41">
        <f t="shared" si="6"/>
        <v>0</v>
      </c>
    </row>
    <row r="19" spans="1:18" ht="21" customHeight="1" x14ac:dyDescent="0.3">
      <c r="A19" s="20" t="s">
        <v>26</v>
      </c>
      <c r="B19" s="20"/>
      <c r="C19" s="21" t="s">
        <v>37</v>
      </c>
      <c r="D19" s="27"/>
      <c r="E19" s="22" t="s">
        <v>48</v>
      </c>
      <c r="F19" s="22"/>
      <c r="G19" s="24"/>
      <c r="H19" s="42">
        <f t="shared" si="0"/>
        <v>0</v>
      </c>
      <c r="I19" s="41">
        <f t="shared" si="1"/>
        <v>0</v>
      </c>
      <c r="J19" s="20" t="s">
        <v>107</v>
      </c>
      <c r="K19" s="20"/>
      <c r="L19" s="21" t="s">
        <v>95</v>
      </c>
      <c r="M19" s="27">
        <f t="shared" si="2"/>
        <v>0</v>
      </c>
      <c r="N19" s="22" t="s">
        <v>85</v>
      </c>
      <c r="O19" s="22">
        <f t="shared" si="3"/>
        <v>0</v>
      </c>
      <c r="P19" s="23">
        <f t="shared" si="4"/>
        <v>0</v>
      </c>
      <c r="Q19" s="42">
        <f t="shared" si="5"/>
        <v>0</v>
      </c>
      <c r="R19" s="41">
        <f t="shared" si="6"/>
        <v>0</v>
      </c>
    </row>
    <row r="20" spans="1:18" ht="21" customHeight="1" x14ac:dyDescent="0.3">
      <c r="A20" s="20" t="s">
        <v>27</v>
      </c>
      <c r="B20" s="20"/>
      <c r="C20" s="21" t="s">
        <v>38</v>
      </c>
      <c r="D20" s="27"/>
      <c r="E20" s="22" t="s">
        <v>49</v>
      </c>
      <c r="F20" s="22"/>
      <c r="G20" s="24"/>
      <c r="H20" s="42">
        <f t="shared" si="0"/>
        <v>0</v>
      </c>
      <c r="I20" s="41">
        <f t="shared" si="1"/>
        <v>0</v>
      </c>
      <c r="J20" s="20" t="s">
        <v>108</v>
      </c>
      <c r="K20" s="20"/>
      <c r="L20" s="21" t="s">
        <v>96</v>
      </c>
      <c r="M20" s="27">
        <f t="shared" si="2"/>
        <v>0</v>
      </c>
      <c r="N20" s="22" t="s">
        <v>86</v>
      </c>
      <c r="O20" s="22">
        <f t="shared" si="3"/>
        <v>0</v>
      </c>
      <c r="P20" s="23">
        <f t="shared" si="4"/>
        <v>0</v>
      </c>
      <c r="Q20" s="42">
        <f t="shared" si="5"/>
        <v>0</v>
      </c>
      <c r="R20" s="41">
        <f t="shared" si="6"/>
        <v>0</v>
      </c>
    </row>
    <row r="21" spans="1:18" ht="21" customHeight="1" x14ac:dyDescent="0.3">
      <c r="A21" s="20" t="s">
        <v>28</v>
      </c>
      <c r="B21" s="20"/>
      <c r="C21" s="21" t="s">
        <v>39</v>
      </c>
      <c r="D21" s="27"/>
      <c r="E21" s="22" t="s">
        <v>50</v>
      </c>
      <c r="F21" s="22"/>
      <c r="G21" s="24"/>
      <c r="H21" s="42">
        <f t="shared" si="0"/>
        <v>0</v>
      </c>
      <c r="I21" s="41">
        <f t="shared" si="1"/>
        <v>0</v>
      </c>
      <c r="J21" s="20" t="s">
        <v>109</v>
      </c>
      <c r="K21" s="20"/>
      <c r="L21" s="21" t="s">
        <v>97</v>
      </c>
      <c r="M21" s="27">
        <f t="shared" si="2"/>
        <v>0</v>
      </c>
      <c r="N21" s="22" t="s">
        <v>87</v>
      </c>
      <c r="O21" s="22">
        <f t="shared" si="3"/>
        <v>0</v>
      </c>
      <c r="P21" s="23">
        <f t="shared" si="4"/>
        <v>0</v>
      </c>
      <c r="Q21" s="42">
        <f t="shared" si="5"/>
        <v>0</v>
      </c>
      <c r="R21" s="41">
        <f t="shared" si="6"/>
        <v>0</v>
      </c>
    </row>
    <row r="22" spans="1:18" ht="21" customHeight="1" x14ac:dyDescent="0.3">
      <c r="A22" s="20" t="s">
        <v>29</v>
      </c>
      <c r="B22" s="20"/>
      <c r="C22" s="21" t="s">
        <v>40</v>
      </c>
      <c r="D22" s="27"/>
      <c r="E22" s="22" t="s">
        <v>51</v>
      </c>
      <c r="F22" s="22"/>
      <c r="G22" s="24"/>
      <c r="H22" s="42">
        <f t="shared" si="0"/>
        <v>0</v>
      </c>
      <c r="I22" s="41">
        <f t="shared" si="1"/>
        <v>0</v>
      </c>
      <c r="J22" s="20" t="s">
        <v>110</v>
      </c>
      <c r="K22" s="20"/>
      <c r="L22" s="21" t="s">
        <v>98</v>
      </c>
      <c r="M22" s="27">
        <f t="shared" si="2"/>
        <v>0</v>
      </c>
      <c r="N22" s="22" t="s">
        <v>88</v>
      </c>
      <c r="O22" s="22">
        <f t="shared" si="3"/>
        <v>0</v>
      </c>
      <c r="P22" s="23">
        <f t="shared" si="4"/>
        <v>0</v>
      </c>
      <c r="Q22" s="42">
        <f t="shared" si="5"/>
        <v>0</v>
      </c>
      <c r="R22" s="41">
        <f t="shared" si="6"/>
        <v>0</v>
      </c>
    </row>
    <row r="23" spans="1:18" ht="21" customHeight="1" x14ac:dyDescent="0.3">
      <c r="A23" s="20" t="s">
        <v>30</v>
      </c>
      <c r="B23" s="20"/>
      <c r="C23" s="21" t="s">
        <v>41</v>
      </c>
      <c r="D23" s="27"/>
      <c r="E23" s="22" t="s">
        <v>52</v>
      </c>
      <c r="F23" s="22"/>
      <c r="G23" s="24"/>
      <c r="H23" s="42">
        <f t="shared" si="0"/>
        <v>0</v>
      </c>
      <c r="I23" s="41">
        <f t="shared" si="1"/>
        <v>0</v>
      </c>
      <c r="J23" s="20" t="s">
        <v>111</v>
      </c>
      <c r="K23" s="20"/>
      <c r="L23" s="21" t="s">
        <v>99</v>
      </c>
      <c r="M23" s="27">
        <f t="shared" si="2"/>
        <v>0</v>
      </c>
      <c r="N23" s="22" t="s">
        <v>89</v>
      </c>
      <c r="O23" s="22">
        <f t="shared" si="3"/>
        <v>0</v>
      </c>
      <c r="P23" s="23">
        <f t="shared" si="4"/>
        <v>0</v>
      </c>
      <c r="Q23" s="42">
        <f t="shared" si="5"/>
        <v>0</v>
      </c>
      <c r="R23" s="41">
        <f t="shared" si="6"/>
        <v>0</v>
      </c>
    </row>
    <row r="24" spans="1:18" ht="21" customHeight="1" x14ac:dyDescent="0.3"/>
    <row r="25" spans="1:18" ht="21" customHeight="1" x14ac:dyDescent="0.3">
      <c r="A25" s="2" t="s">
        <v>7</v>
      </c>
      <c r="B25" s="60" t="s">
        <v>56</v>
      </c>
      <c r="C25" s="60"/>
      <c r="D25" s="60"/>
      <c r="E25" s="60"/>
      <c r="J25" s="2" t="s">
        <v>112</v>
      </c>
      <c r="K25" s="60" t="s">
        <v>114</v>
      </c>
      <c r="L25" s="60"/>
      <c r="M25" s="60"/>
      <c r="N25" s="60"/>
    </row>
    <row r="26" spans="1:18" ht="19.05" customHeight="1" x14ac:dyDescent="0.3">
      <c r="B26" s="60"/>
      <c r="C26" s="60"/>
      <c r="D26" s="60"/>
      <c r="E26" s="60"/>
      <c r="K26" s="60"/>
      <c r="L26" s="60"/>
      <c r="M26" s="60"/>
      <c r="N26" s="60"/>
    </row>
    <row r="27" spans="1:18" x14ac:dyDescent="0.3">
      <c r="B27" s="60"/>
      <c r="C27" s="60"/>
      <c r="D27" s="60"/>
      <c r="E27" s="60"/>
      <c r="K27" s="60"/>
      <c r="L27" s="60"/>
      <c r="M27" s="60"/>
      <c r="N27" s="60"/>
    </row>
    <row r="28" spans="1:18" x14ac:dyDescent="0.3">
      <c r="B28" s="60"/>
      <c r="C28" s="60"/>
      <c r="D28" s="60"/>
      <c r="E28" s="60"/>
      <c r="K28" s="60"/>
      <c r="L28" s="60"/>
      <c r="M28" s="60"/>
      <c r="N28" s="60"/>
    </row>
    <row r="29" spans="1:18" x14ac:dyDescent="0.3">
      <c r="B29" s="60"/>
      <c r="C29" s="60"/>
      <c r="D29" s="60"/>
      <c r="E29" s="60"/>
      <c r="K29" s="60"/>
      <c r="L29" s="60"/>
      <c r="M29" s="60"/>
      <c r="N29" s="60"/>
    </row>
    <row r="30" spans="1:18" x14ac:dyDescent="0.3">
      <c r="A30" s="2" t="s">
        <v>8</v>
      </c>
      <c r="B30" s="60" t="s">
        <v>152</v>
      </c>
      <c r="C30" s="60"/>
      <c r="D30" s="60"/>
      <c r="E30" s="60"/>
      <c r="J30" s="2" t="s">
        <v>113</v>
      </c>
      <c r="K30" s="60" t="s">
        <v>153</v>
      </c>
      <c r="L30" s="60"/>
      <c r="M30" s="60"/>
      <c r="N30" s="60"/>
    </row>
    <row r="31" spans="1:18" x14ac:dyDescent="0.3">
      <c r="B31" s="60"/>
      <c r="C31" s="60"/>
      <c r="D31" s="60"/>
      <c r="E31" s="60"/>
      <c r="K31" s="60"/>
      <c r="L31" s="60"/>
      <c r="M31" s="60"/>
      <c r="N31" s="60"/>
    </row>
    <row r="32" spans="1:18" x14ac:dyDescent="0.3">
      <c r="B32" s="60"/>
      <c r="C32" s="60"/>
      <c r="D32" s="60"/>
      <c r="E32" s="60"/>
      <c r="K32" s="60"/>
      <c r="L32" s="60"/>
      <c r="M32" s="60"/>
      <c r="N32" s="60"/>
    </row>
  </sheetData>
  <mergeCells count="4">
    <mergeCell ref="B25:E29"/>
    <mergeCell ref="B30:E32"/>
    <mergeCell ref="K25:N29"/>
    <mergeCell ref="K30:N32"/>
  </mergeCells>
  <phoneticPr fontId="17"/>
  <hyperlinks>
    <hyperlink ref="B10" r:id="rId1" xr:uid="{32828F90-454A-6243-A527-878870A3CF86}"/>
    <hyperlink ref="K10" r:id="rId2" display="invoice@yamadashoji.com" xr:uid="{46DE8156-7709-554C-8300-519D98F0770D}"/>
  </hyperlinks>
  <pageMargins left="0.7" right="0.7" top="0.75" bottom="0.75" header="0.3" footer="0.3"/>
  <pageSetup paperSize="9" scale="4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G35"/>
  <sheetViews>
    <sheetView showGridLines="0" zoomScaleNormal="100" workbookViewId="0">
      <selection activeCell="E11" sqref="E11"/>
    </sheetView>
  </sheetViews>
  <sheetFormatPr defaultColWidth="8.81640625" defaultRowHeight="30" customHeight="1" outlineLevelRow="1" outlineLevelCol="1" x14ac:dyDescent="0.3"/>
  <cols>
    <col min="1" max="1" width="2.26953125" style="1" customWidth="1"/>
    <col min="2" max="2" width="46.26953125" style="1" customWidth="1"/>
    <col min="3" max="3" width="8.1796875" style="1" customWidth="1" outlineLevel="1"/>
    <col min="4" max="4" width="10.1796875" style="1" customWidth="1"/>
    <col min="5" max="5" width="7.7265625" style="1" customWidth="1"/>
    <col min="6" max="6" width="23.7265625" style="1" customWidth="1"/>
    <col min="7" max="7" width="2.7265625" style="1" customWidth="1"/>
    <col min="8" max="16384" width="8.81640625" style="1"/>
  </cols>
  <sheetData>
    <row r="1" spans="1:7" ht="30" customHeight="1" x14ac:dyDescent="0.5">
      <c r="A1" s="69" t="str">
        <f>Input!B2</f>
        <v>請求書</v>
      </c>
      <c r="B1" s="69"/>
      <c r="C1" s="69"/>
      <c r="D1" s="69"/>
      <c r="E1" s="69"/>
      <c r="F1" s="69"/>
      <c r="G1" s="69"/>
    </row>
    <row r="2" spans="1:7" ht="49.95" customHeight="1" x14ac:dyDescent="0.3">
      <c r="A2" s="2"/>
      <c r="B2" s="3" t="str">
        <f>Input!B3</f>
        <v>ABC株式会社</v>
      </c>
      <c r="C2" s="3"/>
      <c r="D2" s="3"/>
      <c r="E2" s="3"/>
      <c r="F2" s="2"/>
      <c r="G2" s="2"/>
    </row>
    <row r="3" spans="1:7" ht="15" x14ac:dyDescent="0.3">
      <c r="A3" s="2"/>
      <c r="B3" s="45" t="str">
        <f>Input!B4</f>
        <v>東京都千代田区1-1-1 ABCビル10F</v>
      </c>
      <c r="C3" s="2"/>
      <c r="D3" s="2"/>
      <c r="E3" s="2"/>
      <c r="F3" s="2"/>
      <c r="G3" s="2"/>
    </row>
    <row r="4" spans="1:7" ht="18" customHeight="1" x14ac:dyDescent="0.3">
      <c r="A4" s="2"/>
      <c r="B4" s="4"/>
      <c r="C4" s="4"/>
      <c r="D4" s="4"/>
      <c r="E4" s="4"/>
      <c r="F4" s="2"/>
      <c r="G4" s="2"/>
    </row>
    <row r="5" spans="1:7" ht="25.05" customHeight="1" x14ac:dyDescent="0.3">
      <c r="A5" s="2"/>
      <c r="B5" s="5"/>
      <c r="C5" s="5"/>
      <c r="D5" s="5"/>
      <c r="E5" s="67" t="str">
        <f>Input!B5</f>
        <v>山田商事株式会社</v>
      </c>
      <c r="F5" s="67"/>
      <c r="G5" s="2"/>
    </row>
    <row r="6" spans="1:7" ht="19.05" customHeight="1" x14ac:dyDescent="0.3">
      <c r="A6" s="2"/>
      <c r="B6" s="2"/>
      <c r="C6" s="2"/>
      <c r="D6" s="2"/>
      <c r="E6" s="28" t="s">
        <v>2</v>
      </c>
      <c r="F6" s="25">
        <f>Input!B6</f>
        <v>45219</v>
      </c>
      <c r="G6" s="2"/>
    </row>
    <row r="7" spans="1:7" ht="19.05" customHeight="1" x14ac:dyDescent="0.3">
      <c r="A7" s="2"/>
      <c r="B7" s="2"/>
      <c r="C7" s="2"/>
      <c r="D7" s="2"/>
      <c r="E7" s="29" t="s">
        <v>3</v>
      </c>
      <c r="F7" s="2">
        <f>Input!B7</f>
        <v>2023102001</v>
      </c>
      <c r="G7" s="2"/>
    </row>
    <row r="8" spans="1:7" ht="19.05" customHeight="1" x14ac:dyDescent="0.3">
      <c r="A8" s="2"/>
      <c r="B8" s="70" t="str">
        <f>"件名："&amp;Input!B12</f>
        <v>件名：2023年10月出荷分</v>
      </c>
      <c r="C8" s="6"/>
      <c r="D8" s="6"/>
      <c r="E8" s="30" t="str">
        <f>Input!B8</f>
        <v>東京都中央区1-1-1 山田ビル10F</v>
      </c>
      <c r="F8" s="2"/>
      <c r="G8" s="2"/>
    </row>
    <row r="9" spans="1:7" ht="19.05" customHeight="1" thickBot="1" x14ac:dyDescent="0.35">
      <c r="A9" s="2"/>
      <c r="B9" s="71"/>
      <c r="C9" s="6"/>
      <c r="D9" s="6"/>
      <c r="E9" s="4" t="s">
        <v>1</v>
      </c>
      <c r="F9" s="4" t="str">
        <f>Input!B9</f>
        <v>03-1000-2000</v>
      </c>
      <c r="G9" s="2"/>
    </row>
    <row r="10" spans="1:7" ht="19.05" customHeight="1" thickTop="1" x14ac:dyDescent="0.3">
      <c r="A10" s="2"/>
      <c r="B10" s="4"/>
      <c r="C10" s="4"/>
      <c r="D10" s="4"/>
      <c r="E10" s="4" t="s">
        <v>4</v>
      </c>
      <c r="F10" s="4" t="str">
        <f>Input!B10</f>
        <v>invoice@yamadashoji.com</v>
      </c>
      <c r="G10" s="2"/>
    </row>
    <row r="11" spans="1:7" ht="19.05" customHeight="1" x14ac:dyDescent="0.3">
      <c r="A11" s="2"/>
      <c r="B11" s="4"/>
      <c r="C11" s="4"/>
      <c r="D11" s="4"/>
      <c r="E11" s="4" t="s">
        <v>147</v>
      </c>
      <c r="F11" s="4" t="str">
        <f>Input!B11</f>
        <v>T1234567890123</v>
      </c>
      <c r="G11" s="2"/>
    </row>
    <row r="12" spans="1:7" ht="30" customHeight="1" x14ac:dyDescent="0.3">
      <c r="A12" s="2"/>
      <c r="B12" s="12" t="str">
        <f>Input!B13</f>
        <v>品目</v>
      </c>
      <c r="C12" s="15" t="s">
        <v>9</v>
      </c>
      <c r="D12" s="12" t="str">
        <f>Input!D13</f>
        <v>単価</v>
      </c>
      <c r="E12" s="12" t="str">
        <f>Input!F13</f>
        <v>数量</v>
      </c>
      <c r="F12" s="13" t="s">
        <v>0</v>
      </c>
      <c r="G12" s="2"/>
    </row>
    <row r="13" spans="1:7" ht="30" customHeight="1" x14ac:dyDescent="0.3">
      <c r="A13" s="2"/>
      <c r="B13" s="14" t="str">
        <f>Input!B14</f>
        <v>牛肉 1kg</v>
      </c>
      <c r="C13" s="19" t="str">
        <f>IF(Input!G14=8%,"対象","")</f>
        <v>対象</v>
      </c>
      <c r="D13" s="32">
        <f>Input!D14</f>
        <v>5000</v>
      </c>
      <c r="E13" s="33">
        <f>Input!F14</f>
        <v>8</v>
      </c>
      <c r="F13" s="34">
        <f>D13*E13</f>
        <v>40000</v>
      </c>
      <c r="G13" s="2"/>
    </row>
    <row r="14" spans="1:7" ht="30" customHeight="1" x14ac:dyDescent="0.3">
      <c r="A14" s="2"/>
      <c r="B14" s="14" t="str">
        <f>Input!B15</f>
        <v>小麦粉 1kg</v>
      </c>
      <c r="C14" s="19" t="str">
        <f>IF(Input!G15=8%,"対象","")</f>
        <v>対象</v>
      </c>
      <c r="D14" s="32">
        <f>Input!D15</f>
        <v>2000</v>
      </c>
      <c r="E14" s="33">
        <f>Input!F15</f>
        <v>5</v>
      </c>
      <c r="F14" s="34">
        <f t="shared" ref="F14:F22" si="0">D14*E14</f>
        <v>10000</v>
      </c>
      <c r="G14" s="2"/>
    </row>
    <row r="15" spans="1:7" ht="30" customHeight="1" x14ac:dyDescent="0.3">
      <c r="A15" s="2"/>
      <c r="B15" s="14" t="str">
        <f>Input!B16</f>
        <v>ビール 1000ml</v>
      </c>
      <c r="C15" s="19" t="str">
        <f>IF(Input!G16=8%,"対象","")</f>
        <v/>
      </c>
      <c r="D15" s="32">
        <f>Input!D16</f>
        <v>6000</v>
      </c>
      <c r="E15" s="33">
        <f>Input!F16</f>
        <v>10</v>
      </c>
      <c r="F15" s="34">
        <f t="shared" si="0"/>
        <v>60000</v>
      </c>
      <c r="G15" s="2"/>
    </row>
    <row r="16" spans="1:7" ht="30" hidden="1" customHeight="1" outlineLevel="1" x14ac:dyDescent="0.3">
      <c r="A16" s="2"/>
      <c r="B16" s="14">
        <f>Input!B17</f>
        <v>0</v>
      </c>
      <c r="C16" s="19" t="str">
        <f>IF(Input!G17=8%,"対象","")</f>
        <v/>
      </c>
      <c r="D16" s="32">
        <f>Input!D17</f>
        <v>0</v>
      </c>
      <c r="E16" s="33">
        <f>Input!F17</f>
        <v>0</v>
      </c>
      <c r="F16" s="34">
        <f t="shared" si="0"/>
        <v>0</v>
      </c>
      <c r="G16" s="2"/>
    </row>
    <row r="17" spans="1:7" ht="30" hidden="1" customHeight="1" outlineLevel="1" x14ac:dyDescent="0.3">
      <c r="A17" s="2"/>
      <c r="B17" s="14">
        <f>Input!B18</f>
        <v>0</v>
      </c>
      <c r="C17" s="19" t="str">
        <f>IF(Input!G18=8%,"対象","")</f>
        <v/>
      </c>
      <c r="D17" s="32">
        <f>Input!D18</f>
        <v>0</v>
      </c>
      <c r="E17" s="33">
        <f>Input!F18</f>
        <v>0</v>
      </c>
      <c r="F17" s="34">
        <f t="shared" si="0"/>
        <v>0</v>
      </c>
      <c r="G17" s="2"/>
    </row>
    <row r="18" spans="1:7" ht="30" hidden="1" customHeight="1" outlineLevel="1" x14ac:dyDescent="0.3">
      <c r="A18" s="2"/>
      <c r="B18" s="14">
        <f>Input!B19</f>
        <v>0</v>
      </c>
      <c r="C18" s="19" t="str">
        <f>IF(Input!G19=8%,"対象","")</f>
        <v/>
      </c>
      <c r="D18" s="32">
        <f>Input!D19</f>
        <v>0</v>
      </c>
      <c r="E18" s="33">
        <f>Input!F19</f>
        <v>0</v>
      </c>
      <c r="F18" s="34">
        <f t="shared" si="0"/>
        <v>0</v>
      </c>
      <c r="G18" s="2"/>
    </row>
    <row r="19" spans="1:7" ht="30" hidden="1" customHeight="1" outlineLevel="1" x14ac:dyDescent="0.3">
      <c r="A19" s="2"/>
      <c r="B19" s="14">
        <f>Input!B20</f>
        <v>0</v>
      </c>
      <c r="C19" s="19" t="str">
        <f>IF(Input!G20=8%,"対象","")</f>
        <v/>
      </c>
      <c r="D19" s="32">
        <f>Input!D20</f>
        <v>0</v>
      </c>
      <c r="E19" s="33">
        <f>Input!F20</f>
        <v>0</v>
      </c>
      <c r="F19" s="34">
        <f t="shared" si="0"/>
        <v>0</v>
      </c>
      <c r="G19" s="2"/>
    </row>
    <row r="20" spans="1:7" ht="30" hidden="1" customHeight="1" outlineLevel="1" x14ac:dyDescent="0.3">
      <c r="A20" s="2"/>
      <c r="B20" s="14">
        <f>Input!B21</f>
        <v>0</v>
      </c>
      <c r="C20" s="19" t="str">
        <f>IF(Input!G21=8%,"対象","")</f>
        <v/>
      </c>
      <c r="D20" s="32">
        <f>Input!D21</f>
        <v>0</v>
      </c>
      <c r="E20" s="33">
        <f>Input!F21</f>
        <v>0</v>
      </c>
      <c r="F20" s="34">
        <f t="shared" si="0"/>
        <v>0</v>
      </c>
      <c r="G20" s="2"/>
    </row>
    <row r="21" spans="1:7" ht="30" hidden="1" customHeight="1" outlineLevel="1" x14ac:dyDescent="0.3">
      <c r="A21" s="2"/>
      <c r="B21" s="14">
        <f>Input!B22</f>
        <v>0</v>
      </c>
      <c r="C21" s="19" t="str">
        <f>IF(Input!G22=8%,"対象","")</f>
        <v/>
      </c>
      <c r="D21" s="32">
        <f>Input!D22</f>
        <v>0</v>
      </c>
      <c r="E21" s="33">
        <f>Input!F22</f>
        <v>0</v>
      </c>
      <c r="F21" s="34">
        <f t="shared" si="0"/>
        <v>0</v>
      </c>
      <c r="G21" s="2"/>
    </row>
    <row r="22" spans="1:7" ht="30" hidden="1" customHeight="1" outlineLevel="1" x14ac:dyDescent="0.3">
      <c r="A22" s="2"/>
      <c r="B22" s="31">
        <f>Input!B23</f>
        <v>0</v>
      </c>
      <c r="C22" s="19" t="str">
        <f>IF(Input!G23=8%,"対象","")</f>
        <v/>
      </c>
      <c r="D22" s="32">
        <f>Input!D23</f>
        <v>0</v>
      </c>
      <c r="E22" s="33">
        <f>Input!F23</f>
        <v>0</v>
      </c>
      <c r="F22" s="34">
        <f t="shared" si="0"/>
        <v>0</v>
      </c>
      <c r="G22" s="2"/>
    </row>
    <row r="23" spans="1:7" ht="30" customHeight="1" collapsed="1" x14ac:dyDescent="0.3">
      <c r="A23" s="2"/>
      <c r="B23" s="35"/>
      <c r="C23" s="8"/>
      <c r="D23" s="10" t="s">
        <v>5</v>
      </c>
      <c r="E23" s="36"/>
      <c r="F23" s="37">
        <f>SUM(F13:F22)</f>
        <v>110000</v>
      </c>
      <c r="G23" s="2"/>
    </row>
    <row r="24" spans="1:7" ht="30" customHeight="1" x14ac:dyDescent="0.3">
      <c r="A24" s="2"/>
      <c r="B24" s="7"/>
      <c r="C24" s="8"/>
      <c r="D24" s="10" t="s">
        <v>12</v>
      </c>
      <c r="E24" s="36"/>
      <c r="F24" s="44">
        <f>F27+F28</f>
        <v>10000</v>
      </c>
      <c r="G24" s="2"/>
    </row>
    <row r="25" spans="1:7" ht="30" customHeight="1" x14ac:dyDescent="0.3">
      <c r="A25" s="2"/>
      <c r="B25" s="9"/>
      <c r="C25" s="16"/>
      <c r="D25" s="10" t="s">
        <v>6</v>
      </c>
      <c r="E25" s="36"/>
      <c r="F25" s="37">
        <f>SUM(F23:F24)</f>
        <v>120000</v>
      </c>
      <c r="G25" s="2"/>
    </row>
    <row r="26" spans="1:7" ht="12" customHeight="1" x14ac:dyDescent="0.3">
      <c r="A26" s="2"/>
      <c r="B26" s="68"/>
      <c r="C26" s="68"/>
      <c r="D26" s="68"/>
      <c r="E26" s="68"/>
      <c r="F26" s="68"/>
      <c r="G26" s="2"/>
    </row>
    <row r="27" spans="1:7" ht="21" customHeight="1" x14ac:dyDescent="0.3">
      <c r="A27" s="2"/>
      <c r="B27" s="17" t="s">
        <v>10</v>
      </c>
      <c r="C27" s="17"/>
      <c r="D27" s="38">
        <f>SUMIF(Input!G14:G23,"10%",Input!H14:H23)</f>
        <v>60000</v>
      </c>
      <c r="E27" s="17" t="s">
        <v>12</v>
      </c>
      <c r="F27" s="43">
        <f>D27*0.1</f>
        <v>6000</v>
      </c>
      <c r="G27" s="2"/>
    </row>
    <row r="28" spans="1:7" ht="21" customHeight="1" x14ac:dyDescent="0.3">
      <c r="A28" s="2"/>
      <c r="B28" s="18" t="s">
        <v>11</v>
      </c>
      <c r="C28" s="18"/>
      <c r="D28" s="38">
        <f>SUMIF(Input!G14:G23,"8%",Input!H14:H23)</f>
        <v>50000</v>
      </c>
      <c r="E28" s="18" t="s">
        <v>12</v>
      </c>
      <c r="F28" s="43">
        <f>D28*0.08</f>
        <v>4000</v>
      </c>
      <c r="G28" s="2"/>
    </row>
    <row r="29" spans="1:7" ht="30" customHeight="1" x14ac:dyDescent="0.3">
      <c r="A29" s="2"/>
      <c r="B29" s="68" t="s">
        <v>7</v>
      </c>
      <c r="C29" s="68"/>
      <c r="D29" s="68"/>
      <c r="E29" s="68"/>
      <c r="F29" s="68"/>
      <c r="G29" s="2"/>
    </row>
    <row r="30" spans="1:7" ht="30" customHeight="1" x14ac:dyDescent="0.3">
      <c r="A30" s="2"/>
      <c r="B30" s="72" t="str">
        <f>Input!B25</f>
        <v>三井住友銀行　〇〇支店　普通　12345678 ﾔﾏﾀﾞｼﾖｳｼﾞ(ｶ</v>
      </c>
      <c r="C30" s="73"/>
      <c r="D30" s="73"/>
      <c r="E30" s="73"/>
      <c r="F30" s="74"/>
      <c r="G30" s="2"/>
    </row>
    <row r="31" spans="1:7" ht="30" customHeight="1" x14ac:dyDescent="0.3">
      <c r="A31" s="2"/>
      <c r="B31" s="75"/>
      <c r="C31" s="76"/>
      <c r="D31" s="76"/>
      <c r="E31" s="76"/>
      <c r="F31" s="77"/>
      <c r="G31" s="2"/>
    </row>
    <row r="32" spans="1:7" ht="13.95" customHeight="1" x14ac:dyDescent="0.3"/>
    <row r="33" spans="2:6" ht="18" customHeight="1" x14ac:dyDescent="0.3">
      <c r="B33" s="11" t="s">
        <v>8</v>
      </c>
      <c r="C33" s="11"/>
    </row>
    <row r="34" spans="2:6" ht="30" customHeight="1" x14ac:dyDescent="0.3">
      <c r="B34" s="61" t="str">
        <f>Input!B30</f>
        <v>お支払い期限：11月30日
振込手数料はご負担頂ますようお願い致します。</v>
      </c>
      <c r="C34" s="62"/>
      <c r="D34" s="62"/>
      <c r="E34" s="62"/>
      <c r="F34" s="63"/>
    </row>
    <row r="35" spans="2:6" ht="30" customHeight="1" x14ac:dyDescent="0.3">
      <c r="B35" s="64"/>
      <c r="C35" s="65"/>
      <c r="D35" s="65"/>
      <c r="E35" s="65"/>
      <c r="F35" s="66"/>
    </row>
  </sheetData>
  <mergeCells count="7">
    <mergeCell ref="B34:F35"/>
    <mergeCell ref="E5:F5"/>
    <mergeCell ref="B29:F29"/>
    <mergeCell ref="B26:F26"/>
    <mergeCell ref="A1:G1"/>
    <mergeCell ref="B8:B9"/>
    <mergeCell ref="B30:F31"/>
  </mergeCells>
  <phoneticPr fontId="17"/>
  <printOptions horizontalCentered="1"/>
  <pageMargins left="0.4" right="0.4" top="0.4" bottom="0.4" header="0.3" footer="0.3"/>
  <pageSetup paperSize="9" scale="76" fitToHeight="0" orientation="portrait" r:id="rId1"/>
  <headerFooter differentFirst="1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36639-A565-1A43-A63C-A35B3865E29A}">
  <sheetPr>
    <pageSetUpPr autoPageBreaks="0" fitToPage="1"/>
  </sheetPr>
  <dimension ref="A1:G35"/>
  <sheetViews>
    <sheetView showGridLines="0" topLeftCell="A12" zoomScaleNormal="100" workbookViewId="0">
      <selection activeCell="H13" sqref="H13"/>
    </sheetView>
  </sheetViews>
  <sheetFormatPr defaultColWidth="8.81640625" defaultRowHeight="30" customHeight="1" outlineLevelRow="1" outlineLevelCol="1" x14ac:dyDescent="0.3"/>
  <cols>
    <col min="1" max="1" width="2.26953125" style="1" customWidth="1"/>
    <col min="2" max="2" width="46.26953125" style="1" customWidth="1"/>
    <col min="3" max="3" width="8.1796875" style="1" customWidth="1" outlineLevel="1"/>
    <col min="4" max="4" width="10.1796875" style="1" customWidth="1"/>
    <col min="5" max="5" width="7.7265625" style="1" customWidth="1"/>
    <col min="6" max="6" width="23.7265625" style="1" customWidth="1"/>
    <col min="7" max="7" width="2.7265625" style="1" customWidth="1"/>
    <col min="8" max="16384" width="8.81640625" style="1"/>
  </cols>
  <sheetData>
    <row r="1" spans="1:7" ht="30" customHeight="1" x14ac:dyDescent="0.5">
      <c r="A1" s="69" t="str">
        <f>Input!K2</f>
        <v>Invoice</v>
      </c>
      <c r="B1" s="69"/>
      <c r="C1" s="69"/>
      <c r="D1" s="69"/>
      <c r="E1" s="69"/>
      <c r="F1" s="69"/>
      <c r="G1" s="69"/>
    </row>
    <row r="2" spans="1:7" ht="49.95" customHeight="1" x14ac:dyDescent="0.3">
      <c r="A2" s="2"/>
      <c r="B2" s="3" t="str">
        <f>Input!K3</f>
        <v>ABC KK</v>
      </c>
      <c r="C2" s="3"/>
      <c r="D2" s="3"/>
      <c r="E2" s="3"/>
      <c r="F2" s="2"/>
      <c r="G2" s="2"/>
    </row>
    <row r="3" spans="1:7" ht="15" x14ac:dyDescent="0.3">
      <c r="A3" s="2"/>
      <c r="B3" s="45" t="str">
        <f>Input!K4</f>
        <v>ABC BLDG 10F, 1-1-1, Chiyoda-ku, Tokyo</v>
      </c>
      <c r="C3" s="2"/>
      <c r="D3" s="2"/>
      <c r="E3" s="2"/>
      <c r="F3" s="2"/>
      <c r="G3" s="2"/>
    </row>
    <row r="4" spans="1:7" ht="18" customHeight="1" x14ac:dyDescent="0.3">
      <c r="A4" s="2"/>
      <c r="B4" s="4"/>
      <c r="C4" s="4"/>
      <c r="D4" s="4"/>
      <c r="E4" s="4"/>
      <c r="F4" s="2"/>
      <c r="G4" s="2"/>
    </row>
    <row r="5" spans="1:7" ht="25.05" customHeight="1" x14ac:dyDescent="0.3">
      <c r="A5" s="2"/>
      <c r="B5" s="5"/>
      <c r="C5" s="5"/>
      <c r="D5" s="5"/>
      <c r="E5" s="67" t="str">
        <f>Input!K5</f>
        <v>Yamada Shoji Ltd.</v>
      </c>
      <c r="F5" s="67"/>
      <c r="G5" s="2"/>
    </row>
    <row r="6" spans="1:7" ht="19.05" customHeight="1" x14ac:dyDescent="0.3">
      <c r="A6" s="2"/>
      <c r="B6" s="2"/>
      <c r="C6" s="2"/>
      <c r="D6" s="2"/>
      <c r="E6" s="28" t="s">
        <v>144</v>
      </c>
      <c r="F6" s="25">
        <f>Input!K6</f>
        <v>45219</v>
      </c>
      <c r="G6" s="2"/>
    </row>
    <row r="7" spans="1:7" ht="19.05" customHeight="1" x14ac:dyDescent="0.3">
      <c r="A7" s="2"/>
      <c r="B7" s="2"/>
      <c r="C7" s="2"/>
      <c r="D7" s="2"/>
      <c r="E7" s="58" t="s">
        <v>70</v>
      </c>
      <c r="F7" s="2">
        <f>Input!K7</f>
        <v>2023102001</v>
      </c>
      <c r="G7" s="2"/>
    </row>
    <row r="8" spans="1:7" ht="19.05" customHeight="1" x14ac:dyDescent="0.3">
      <c r="A8" s="2"/>
      <c r="B8" s="70" t="str">
        <f>"Subject: "&amp;Input!K12</f>
        <v>Subject: Shipping in October 2023</v>
      </c>
      <c r="C8" s="6"/>
      <c r="D8" s="6"/>
      <c r="E8" s="30" t="str">
        <f>Input!K8</f>
        <v>Yamada BLDG 10F, 1-1-1, Chuo-ku, Tokyo</v>
      </c>
      <c r="F8" s="2"/>
      <c r="G8" s="2"/>
    </row>
    <row r="9" spans="1:7" ht="19.05" customHeight="1" thickBot="1" x14ac:dyDescent="0.35">
      <c r="A9" s="2"/>
      <c r="B9" s="71"/>
      <c r="C9" s="6"/>
      <c r="D9" s="6"/>
      <c r="E9" s="4" t="s">
        <v>145</v>
      </c>
      <c r="F9" s="4" t="str">
        <f>Input!K9</f>
        <v>03-1000-2000</v>
      </c>
      <c r="G9" s="2"/>
    </row>
    <row r="10" spans="1:7" ht="19.05" customHeight="1" thickTop="1" x14ac:dyDescent="0.3">
      <c r="A10" s="2"/>
      <c r="B10" s="4"/>
      <c r="C10" s="4"/>
      <c r="D10" s="4"/>
      <c r="E10" s="4" t="s">
        <v>4</v>
      </c>
      <c r="F10" s="4" t="str">
        <f>Input!K10</f>
        <v>invoice@yamadashoji.com</v>
      </c>
      <c r="G10" s="2"/>
    </row>
    <row r="11" spans="1:7" ht="19.05" customHeight="1" x14ac:dyDescent="0.3">
      <c r="A11" s="2"/>
      <c r="B11" s="4"/>
      <c r="C11" s="4"/>
      <c r="D11" s="4"/>
      <c r="E11" s="79" t="str">
        <f>"Registration number"&amp;" "&amp;Input!K11</f>
        <v>Registration number T1234567890123</v>
      </c>
      <c r="F11" s="4"/>
      <c r="G11" s="2"/>
    </row>
    <row r="12" spans="1:7" ht="30" customHeight="1" x14ac:dyDescent="0.3">
      <c r="A12" s="2"/>
      <c r="B12" s="12" t="str">
        <f>Input!K13</f>
        <v>Description</v>
      </c>
      <c r="C12" s="56" t="s">
        <v>126</v>
      </c>
      <c r="D12" s="51" t="str">
        <f>Input!M13</f>
        <v>Unit Price</v>
      </c>
      <c r="E12" s="51" t="str">
        <f>Input!O13</f>
        <v>QTY</v>
      </c>
      <c r="F12" s="50" t="s">
        <v>133</v>
      </c>
      <c r="G12" s="2"/>
    </row>
    <row r="13" spans="1:7" ht="30" customHeight="1" x14ac:dyDescent="0.3">
      <c r="A13" s="2"/>
      <c r="B13" s="14" t="str">
        <f>Input!K14</f>
        <v>Beef 1kg</v>
      </c>
      <c r="C13" s="19" t="str">
        <f>IF(Input!G14=8%,"✓","")</f>
        <v>✓</v>
      </c>
      <c r="D13" s="32">
        <f>Input!D14</f>
        <v>5000</v>
      </c>
      <c r="E13" s="33">
        <f>Input!F14</f>
        <v>8</v>
      </c>
      <c r="F13" s="34">
        <f>D13*E13</f>
        <v>40000</v>
      </c>
      <c r="G13" s="2"/>
    </row>
    <row r="14" spans="1:7" ht="30" customHeight="1" x14ac:dyDescent="0.3">
      <c r="A14" s="2"/>
      <c r="B14" s="14" t="str">
        <f>Input!K15</f>
        <v>Flour 1kg</v>
      </c>
      <c r="C14" s="19" t="str">
        <f>IF(Input!G15=8%,"✓","")</f>
        <v>✓</v>
      </c>
      <c r="D14" s="32">
        <f>Input!D15</f>
        <v>2000</v>
      </c>
      <c r="E14" s="33">
        <f>Input!F15</f>
        <v>5</v>
      </c>
      <c r="F14" s="34">
        <f t="shared" ref="F14:F22" si="0">D14*E14</f>
        <v>10000</v>
      </c>
      <c r="G14" s="2"/>
    </row>
    <row r="15" spans="1:7" ht="30" customHeight="1" x14ac:dyDescent="0.3">
      <c r="A15" s="2"/>
      <c r="B15" s="14" t="str">
        <f>Input!K16</f>
        <v>Beer 1000ml</v>
      </c>
      <c r="C15" s="19" t="str">
        <f>IF(Input!G16=8%,"✓","")</f>
        <v/>
      </c>
      <c r="D15" s="32">
        <f>Input!D16</f>
        <v>6000</v>
      </c>
      <c r="E15" s="33">
        <f>Input!F16</f>
        <v>10</v>
      </c>
      <c r="F15" s="34">
        <f t="shared" si="0"/>
        <v>60000</v>
      </c>
      <c r="G15" s="2"/>
    </row>
    <row r="16" spans="1:7" ht="30" hidden="1" customHeight="1" outlineLevel="1" x14ac:dyDescent="0.3">
      <c r="A16" s="2"/>
      <c r="B16" s="14">
        <f>Input!K17</f>
        <v>0</v>
      </c>
      <c r="C16" s="19" t="str">
        <f>IF(Input!G17=8%,"✓","")</f>
        <v/>
      </c>
      <c r="D16" s="32">
        <f>Input!D17</f>
        <v>0</v>
      </c>
      <c r="E16" s="33">
        <f>Input!F17</f>
        <v>0</v>
      </c>
      <c r="F16" s="34">
        <f>D16*E16</f>
        <v>0</v>
      </c>
      <c r="G16" s="2"/>
    </row>
    <row r="17" spans="1:7" ht="30" hidden="1" customHeight="1" outlineLevel="1" x14ac:dyDescent="0.3">
      <c r="A17" s="2"/>
      <c r="B17" s="14">
        <f>Input!K18</f>
        <v>0</v>
      </c>
      <c r="C17" s="19" t="str">
        <f>IF(Input!G18=8%,"✓","")</f>
        <v/>
      </c>
      <c r="D17" s="32">
        <f>Input!D18</f>
        <v>0</v>
      </c>
      <c r="E17" s="33">
        <f>Input!F18</f>
        <v>0</v>
      </c>
      <c r="F17" s="34">
        <f t="shared" si="0"/>
        <v>0</v>
      </c>
      <c r="G17" s="2"/>
    </row>
    <row r="18" spans="1:7" ht="30" hidden="1" customHeight="1" outlineLevel="1" x14ac:dyDescent="0.3">
      <c r="A18" s="2"/>
      <c r="B18" s="14">
        <f>Input!K19</f>
        <v>0</v>
      </c>
      <c r="C18" s="19" t="str">
        <f>IF(Input!G19=8%,"✓","")</f>
        <v/>
      </c>
      <c r="D18" s="32">
        <f>Input!D19</f>
        <v>0</v>
      </c>
      <c r="E18" s="33">
        <f>Input!F19</f>
        <v>0</v>
      </c>
      <c r="F18" s="34">
        <f t="shared" si="0"/>
        <v>0</v>
      </c>
      <c r="G18" s="2"/>
    </row>
    <row r="19" spans="1:7" ht="30" hidden="1" customHeight="1" outlineLevel="1" x14ac:dyDescent="0.3">
      <c r="A19" s="2"/>
      <c r="B19" s="14">
        <f>Input!K20</f>
        <v>0</v>
      </c>
      <c r="C19" s="19" t="str">
        <f>IF(Input!G20=8%,"✓","")</f>
        <v/>
      </c>
      <c r="D19" s="32">
        <f>Input!D20</f>
        <v>0</v>
      </c>
      <c r="E19" s="33">
        <f>Input!F20</f>
        <v>0</v>
      </c>
      <c r="F19" s="34">
        <f t="shared" si="0"/>
        <v>0</v>
      </c>
      <c r="G19" s="2"/>
    </row>
    <row r="20" spans="1:7" ht="30" hidden="1" customHeight="1" outlineLevel="1" x14ac:dyDescent="0.3">
      <c r="A20" s="2"/>
      <c r="B20" s="14">
        <f>Input!K21</f>
        <v>0</v>
      </c>
      <c r="C20" s="19" t="str">
        <f>IF(Input!G21=8%,"✓","")</f>
        <v/>
      </c>
      <c r="D20" s="32">
        <f>Input!D21</f>
        <v>0</v>
      </c>
      <c r="E20" s="33">
        <f>Input!F21</f>
        <v>0</v>
      </c>
      <c r="F20" s="34">
        <f t="shared" si="0"/>
        <v>0</v>
      </c>
      <c r="G20" s="2"/>
    </row>
    <row r="21" spans="1:7" ht="30" hidden="1" customHeight="1" outlineLevel="1" x14ac:dyDescent="0.3">
      <c r="A21" s="2"/>
      <c r="B21" s="14">
        <f>Input!K22</f>
        <v>0</v>
      </c>
      <c r="C21" s="19" t="str">
        <f>IF(Input!G22=8%,"✓","")</f>
        <v/>
      </c>
      <c r="D21" s="32">
        <f>Input!D22</f>
        <v>0</v>
      </c>
      <c r="E21" s="33">
        <f>Input!F22</f>
        <v>0</v>
      </c>
      <c r="F21" s="34">
        <f t="shared" si="0"/>
        <v>0</v>
      </c>
      <c r="G21" s="2"/>
    </row>
    <row r="22" spans="1:7" ht="30" hidden="1" customHeight="1" outlineLevel="1" x14ac:dyDescent="0.3">
      <c r="A22" s="2"/>
      <c r="B22" s="14">
        <f>Input!K23</f>
        <v>0</v>
      </c>
      <c r="C22" s="19" t="str">
        <f>IF(Input!G23=8%,"✓","")</f>
        <v/>
      </c>
      <c r="D22" s="32">
        <f>Input!D23</f>
        <v>0</v>
      </c>
      <c r="E22" s="33">
        <f>Input!F23</f>
        <v>0</v>
      </c>
      <c r="F22" s="34">
        <f t="shared" si="0"/>
        <v>0</v>
      </c>
      <c r="G22" s="2"/>
    </row>
    <row r="23" spans="1:7" ht="30" customHeight="1" collapsed="1" x14ac:dyDescent="0.3">
      <c r="A23" s="2"/>
      <c r="B23" s="35"/>
      <c r="C23" s="8"/>
      <c r="D23" s="10" t="s">
        <v>127</v>
      </c>
      <c r="E23" s="36"/>
      <c r="F23" s="37">
        <f>SUM(F13:F22)</f>
        <v>110000</v>
      </c>
      <c r="G23" s="2"/>
    </row>
    <row r="24" spans="1:7" ht="30" customHeight="1" x14ac:dyDescent="0.3">
      <c r="A24" s="2"/>
      <c r="B24" s="7"/>
      <c r="C24" s="8"/>
      <c r="D24" s="49" t="s">
        <v>131</v>
      </c>
      <c r="E24" s="36"/>
      <c r="F24" s="44">
        <f>F27+F28</f>
        <v>10000</v>
      </c>
      <c r="G24" s="2"/>
    </row>
    <row r="25" spans="1:7" ht="30" customHeight="1" x14ac:dyDescent="0.3">
      <c r="A25" s="2"/>
      <c r="B25" s="9"/>
      <c r="C25" s="16"/>
      <c r="D25" s="10" t="s">
        <v>128</v>
      </c>
      <c r="E25" s="36"/>
      <c r="F25" s="37">
        <f>SUM(F23:F24)</f>
        <v>120000</v>
      </c>
      <c r="G25" s="2"/>
    </row>
    <row r="26" spans="1:7" ht="12" customHeight="1" x14ac:dyDescent="0.3">
      <c r="A26" s="2"/>
      <c r="B26" s="68"/>
      <c r="C26" s="68"/>
      <c r="D26" s="68"/>
      <c r="E26" s="68"/>
      <c r="F26" s="68"/>
      <c r="G26" s="2"/>
    </row>
    <row r="27" spans="1:7" ht="21" customHeight="1" x14ac:dyDescent="0.3">
      <c r="A27" s="2"/>
      <c r="B27" s="17" t="s">
        <v>129</v>
      </c>
      <c r="C27" s="17"/>
      <c r="D27" s="38">
        <f>SUMIF(Input!G14:G23,"10%",Input!H14:H23)</f>
        <v>60000</v>
      </c>
      <c r="E27" s="59" t="s">
        <v>132</v>
      </c>
      <c r="F27" s="43">
        <f>D27*0.1</f>
        <v>6000</v>
      </c>
      <c r="G27" s="2"/>
    </row>
    <row r="28" spans="1:7" ht="21" customHeight="1" x14ac:dyDescent="0.3">
      <c r="A28" s="2"/>
      <c r="B28" s="18" t="s">
        <v>130</v>
      </c>
      <c r="C28" s="18"/>
      <c r="D28" s="38">
        <f>SUMIF(Input!G14:G23,"8%",Input!H14:H23)</f>
        <v>50000</v>
      </c>
      <c r="E28" s="59" t="s">
        <v>132</v>
      </c>
      <c r="F28" s="43">
        <f>D28*0.08</f>
        <v>4000</v>
      </c>
      <c r="G28" s="2"/>
    </row>
    <row r="29" spans="1:7" ht="30" customHeight="1" x14ac:dyDescent="0.3">
      <c r="A29" s="2"/>
      <c r="B29" s="68" t="s">
        <v>112</v>
      </c>
      <c r="C29" s="68"/>
      <c r="D29" s="68"/>
      <c r="E29" s="68"/>
      <c r="F29" s="68"/>
      <c r="G29" s="2"/>
    </row>
    <row r="30" spans="1:7" ht="30" customHeight="1" x14ac:dyDescent="0.3">
      <c r="A30" s="2"/>
      <c r="B30" s="72" t="str">
        <f>Input!K25</f>
        <v xml:space="preserve">Sumitomo Mitsui Banking Corporation　〇〇Branch　Savings　account
12345678 Yamada Shoji Ltd. </v>
      </c>
      <c r="C30" s="73"/>
      <c r="D30" s="73"/>
      <c r="E30" s="73"/>
      <c r="F30" s="74"/>
      <c r="G30" s="2"/>
    </row>
    <row r="31" spans="1:7" ht="30" customHeight="1" x14ac:dyDescent="0.3">
      <c r="A31" s="2"/>
      <c r="B31" s="75"/>
      <c r="C31" s="76"/>
      <c r="D31" s="76"/>
      <c r="E31" s="76"/>
      <c r="F31" s="77"/>
      <c r="G31" s="2"/>
    </row>
    <row r="32" spans="1:7" ht="13.95" customHeight="1" x14ac:dyDescent="0.3"/>
    <row r="33" spans="2:6" ht="18" customHeight="1" x14ac:dyDescent="0.3">
      <c r="B33" s="11" t="s">
        <v>113</v>
      </c>
      <c r="C33" s="11"/>
    </row>
    <row r="34" spans="2:6" ht="30" customHeight="1" x14ac:dyDescent="0.3">
      <c r="B34" s="61" t="str">
        <f>Input!K30</f>
        <v>Payment due on November 30th.</v>
      </c>
      <c r="C34" s="62"/>
      <c r="D34" s="62"/>
      <c r="E34" s="62"/>
      <c r="F34" s="63"/>
    </row>
    <row r="35" spans="2:6" ht="30" customHeight="1" x14ac:dyDescent="0.3">
      <c r="B35" s="64"/>
      <c r="C35" s="65"/>
      <c r="D35" s="65"/>
      <c r="E35" s="65"/>
      <c r="F35" s="66"/>
    </row>
  </sheetData>
  <mergeCells count="7">
    <mergeCell ref="B34:F35"/>
    <mergeCell ref="A1:G1"/>
    <mergeCell ref="E5:F5"/>
    <mergeCell ref="B8:B9"/>
    <mergeCell ref="B26:F26"/>
    <mergeCell ref="B29:F29"/>
    <mergeCell ref="B30:F31"/>
  </mergeCells>
  <phoneticPr fontId="17"/>
  <printOptions horizontalCentered="1"/>
  <pageMargins left="0.4" right="0.4" top="0.4" bottom="0.4" header="0.3" footer="0.3"/>
  <pageSetup paperSize="9" scale="71" fitToHeight="0" orientation="portrait" r:id="rId1"/>
  <headerFooter differentFirst="1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D914-4299-954F-8FEB-4571FA4C059F}">
  <dimension ref="A1"/>
  <sheetViews>
    <sheetView zoomScale="152" workbookViewId="0">
      <selection activeCell="B9" sqref="B9"/>
    </sheetView>
  </sheetViews>
  <sheetFormatPr defaultColWidth="10.90625" defaultRowHeight="15" x14ac:dyDescent="0.3"/>
  <sheetData>
    <row r="1" spans="1:1" x14ac:dyDescent="0.3">
      <c r="A1" s="57" t="s">
        <v>136</v>
      </c>
    </row>
  </sheetData>
  <phoneticPr fontId="17"/>
  <hyperlinks>
    <hyperlink ref="A1" r:id="rId1" xr:uid="{EA639C03-AA66-7640-B1CA-6ECD64E4D6C2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TM10000050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Input</vt:lpstr>
      <vt:lpstr>日本語</vt:lpstr>
      <vt:lpstr>English</vt:lpstr>
      <vt:lpstr>Created by Day One Tax</vt:lpstr>
      <vt:lpstr>English!Print_Titles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Hiroki Kobayashi</cp:lastModifiedBy>
  <cp:lastPrinted>2023-05-12T02:19:05Z</cp:lastPrinted>
  <dcterms:created xsi:type="dcterms:W3CDTF">2017-02-03T09:12:23Z</dcterms:created>
  <dcterms:modified xsi:type="dcterms:W3CDTF">2023-05-12T02:21:30Z</dcterms:modified>
</cp:coreProperties>
</file>